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i0-my.sharepoint.com/personal/anne-flore_leroy_dai_com/Documents/Desktop/Package Stratege/"/>
    </mc:Choice>
  </mc:AlternateContent>
  <xr:revisionPtr revIDLastSave="0" documentId="13_ncr:1_{EB6F44CF-ABD2-1844-82C0-A676B819514B}" xr6:coauthVersionLast="47" xr6:coauthVersionMax="47" xr10:uidLastSave="{00000000-0000-0000-0000-000000000000}"/>
  <bookViews>
    <workbookView xWindow="-110" yWindow="-110" windowWidth="19420" windowHeight="10420" activeTab="1" xr2:uid="{ED44529F-BCD9-4505-AA78-83C5F7BF5C22}"/>
  </bookViews>
  <sheets>
    <sheet name="LOV" sheetId="2" r:id="rId1"/>
    <sheet name="Budget" sheetId="1" r:id="rId2"/>
    <sheet name="Livrables partie FAA" sheetId="3" r:id="rId3"/>
    <sheet name="Conditions livraison partie GIK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3" i="1" l="1"/>
  <c r="AF24" i="1"/>
  <c r="AF25" i="1"/>
  <c r="AF26" i="1"/>
  <c r="AF27" i="1"/>
  <c r="AF28" i="1"/>
  <c r="AF29" i="1"/>
  <c r="AF30" i="1"/>
  <c r="AF31" i="1"/>
  <c r="AF32" i="1"/>
  <c r="AF33" i="1"/>
  <c r="AF22" i="1"/>
  <c r="V20" i="1"/>
  <c r="B1" i="4" l="1"/>
  <c r="C4" i="4"/>
  <c r="C3" i="4"/>
  <c r="C2" i="4"/>
  <c r="D20" i="3"/>
  <c r="B1" i="3"/>
  <c r="C4" i="3"/>
  <c r="C3" i="3"/>
  <c r="C2" i="3"/>
  <c r="A19" i="1"/>
  <c r="AF72" i="1"/>
  <c r="AE72" i="1"/>
  <c r="AC72" i="1"/>
  <c r="AB72" i="1"/>
  <c r="AF71" i="1"/>
  <c r="AE71" i="1"/>
  <c r="AC71" i="1"/>
  <c r="AB71" i="1"/>
  <c r="AF70" i="1"/>
  <c r="AE70" i="1"/>
  <c r="AC70" i="1"/>
  <c r="AB70" i="1"/>
  <c r="AF69" i="1"/>
  <c r="AE69" i="1"/>
  <c r="AC69" i="1"/>
  <c r="AB69" i="1"/>
  <c r="AF68" i="1"/>
  <c r="AE68" i="1"/>
  <c r="AC68" i="1"/>
  <c r="AB68" i="1"/>
  <c r="AF67" i="1"/>
  <c r="AE67" i="1"/>
  <c r="AC67" i="1"/>
  <c r="AB67" i="1"/>
  <c r="AF66" i="1"/>
  <c r="AE66" i="1"/>
  <c r="AC66" i="1"/>
  <c r="AB66" i="1"/>
  <c r="AF65" i="1"/>
  <c r="AE65" i="1"/>
  <c r="AC65" i="1"/>
  <c r="AB65" i="1"/>
  <c r="AF64" i="1"/>
  <c r="AE64" i="1"/>
  <c r="AC64" i="1"/>
  <c r="AB64" i="1"/>
  <c r="AB87" i="1"/>
  <c r="AC87" i="1"/>
  <c r="AE87" i="1"/>
  <c r="AF87" i="1"/>
  <c r="AF86" i="1"/>
  <c r="AE86" i="1"/>
  <c r="AC86" i="1"/>
  <c r="AB86" i="1"/>
  <c r="AF85" i="1"/>
  <c r="AE85" i="1"/>
  <c r="AC85" i="1"/>
  <c r="AB85" i="1"/>
  <c r="AF84" i="1"/>
  <c r="AE84" i="1"/>
  <c r="AC84" i="1"/>
  <c r="AB84" i="1"/>
  <c r="AF83" i="1"/>
  <c r="AE83" i="1"/>
  <c r="AC83" i="1"/>
  <c r="AB83" i="1"/>
  <c r="AF82" i="1"/>
  <c r="AE82" i="1"/>
  <c r="AC82" i="1"/>
  <c r="AB82" i="1"/>
  <c r="AF81" i="1"/>
  <c r="AE81" i="1"/>
  <c r="AC81" i="1"/>
  <c r="AB81" i="1"/>
  <c r="AF80" i="1"/>
  <c r="AE80" i="1"/>
  <c r="AC80" i="1"/>
  <c r="AB80" i="1"/>
  <c r="AF79" i="1"/>
  <c r="AE79" i="1"/>
  <c r="AC79" i="1"/>
  <c r="AB79" i="1"/>
  <c r="AF78" i="1"/>
  <c r="AE78" i="1"/>
  <c r="AC78" i="1"/>
  <c r="AB78" i="1"/>
  <c r="AF77" i="1"/>
  <c r="AE77" i="1"/>
  <c r="AC77" i="1"/>
  <c r="AB77" i="1"/>
  <c r="AF76" i="1"/>
  <c r="AE76" i="1"/>
  <c r="AC76" i="1"/>
  <c r="AB76" i="1"/>
  <c r="AB51" i="1"/>
  <c r="AC51" i="1"/>
  <c r="AE51" i="1"/>
  <c r="AF51" i="1"/>
  <c r="AB52" i="1"/>
  <c r="AC52" i="1"/>
  <c r="AE52" i="1"/>
  <c r="AF52" i="1"/>
  <c r="AB53" i="1"/>
  <c r="AC53" i="1"/>
  <c r="AE53" i="1"/>
  <c r="AF53" i="1"/>
  <c r="AB54" i="1"/>
  <c r="AC54" i="1"/>
  <c r="AE54" i="1"/>
  <c r="AF54" i="1"/>
  <c r="AB55" i="1"/>
  <c r="AC55" i="1"/>
  <c r="AE55" i="1"/>
  <c r="AF55" i="1"/>
  <c r="AB56" i="1"/>
  <c r="AC56" i="1"/>
  <c r="AE56" i="1"/>
  <c r="AF56" i="1"/>
  <c r="AB57" i="1"/>
  <c r="AC57" i="1"/>
  <c r="AE57" i="1"/>
  <c r="AF57" i="1"/>
  <c r="AB58" i="1"/>
  <c r="AC58" i="1"/>
  <c r="AE58" i="1"/>
  <c r="AF58" i="1"/>
  <c r="AB59" i="1"/>
  <c r="AC59" i="1"/>
  <c r="AE59" i="1"/>
  <c r="AF59" i="1"/>
  <c r="AB60" i="1"/>
  <c r="AC60" i="1"/>
  <c r="AE60" i="1"/>
  <c r="AF60" i="1"/>
  <c r="AB75" i="1"/>
  <c r="AB63" i="1"/>
  <c r="AB49" i="1"/>
  <c r="AB36" i="1"/>
  <c r="AB21" i="1"/>
  <c r="AF50" i="1"/>
  <c r="AE50" i="1"/>
  <c r="AC50" i="1"/>
  <c r="AB50" i="1"/>
  <c r="AF46" i="1"/>
  <c r="AE46" i="1"/>
  <c r="AC46" i="1"/>
  <c r="AB46" i="1"/>
  <c r="AF45" i="1"/>
  <c r="AE45" i="1"/>
  <c r="AC45" i="1"/>
  <c r="AB45" i="1"/>
  <c r="AF44" i="1"/>
  <c r="AE44" i="1"/>
  <c r="AC44" i="1"/>
  <c r="AB44" i="1"/>
  <c r="AF43" i="1"/>
  <c r="AE43" i="1"/>
  <c r="AC43" i="1"/>
  <c r="AB43" i="1"/>
  <c r="AF42" i="1"/>
  <c r="AE42" i="1"/>
  <c r="AC42" i="1"/>
  <c r="AB42" i="1"/>
  <c r="AF41" i="1"/>
  <c r="AE41" i="1"/>
  <c r="AC41" i="1"/>
  <c r="AB41" i="1"/>
  <c r="AF40" i="1"/>
  <c r="AE40" i="1"/>
  <c r="AC40" i="1"/>
  <c r="AB40" i="1"/>
  <c r="AF39" i="1"/>
  <c r="AE39" i="1"/>
  <c r="AC39" i="1"/>
  <c r="AB39" i="1"/>
  <c r="AF38" i="1"/>
  <c r="AE38" i="1"/>
  <c r="AC38" i="1"/>
  <c r="AB38" i="1"/>
  <c r="AF37" i="1"/>
  <c r="AE37" i="1"/>
  <c r="AC37" i="1"/>
  <c r="AB37" i="1"/>
  <c r="AB23" i="1"/>
  <c r="AC23" i="1"/>
  <c r="AE23" i="1"/>
  <c r="AB24" i="1"/>
  <c r="AC24" i="1"/>
  <c r="AE24" i="1"/>
  <c r="AB25" i="1"/>
  <c r="AC25" i="1"/>
  <c r="AE25" i="1"/>
  <c r="AB26" i="1"/>
  <c r="AC26" i="1"/>
  <c r="AE26" i="1"/>
  <c r="AB27" i="1"/>
  <c r="AC27" i="1"/>
  <c r="AE27" i="1"/>
  <c r="AB28" i="1"/>
  <c r="AC28" i="1"/>
  <c r="AE28" i="1"/>
  <c r="AB29" i="1"/>
  <c r="AC29" i="1"/>
  <c r="AE29" i="1"/>
  <c r="AB30" i="1"/>
  <c r="AC30" i="1"/>
  <c r="AE30" i="1"/>
  <c r="AB31" i="1"/>
  <c r="AC31" i="1"/>
  <c r="AE31" i="1"/>
  <c r="AB32" i="1"/>
  <c r="AC32" i="1"/>
  <c r="AE32" i="1"/>
  <c r="AB33" i="1"/>
  <c r="AC33" i="1"/>
  <c r="AE33" i="1"/>
  <c r="AE22" i="1"/>
  <c r="AC22" i="1"/>
  <c r="AB22" i="1"/>
  <c r="X20" i="1"/>
  <c r="T20" i="1"/>
  <c r="R20" i="1"/>
  <c r="P20" i="1"/>
  <c r="N22" i="1"/>
  <c r="A10" i="1"/>
  <c r="Y87" i="1"/>
  <c r="Y86" i="1"/>
  <c r="Y85" i="1"/>
  <c r="Y84" i="1"/>
  <c r="Y83" i="1"/>
  <c r="Y82" i="1"/>
  <c r="Y81" i="1"/>
  <c r="Y80" i="1"/>
  <c r="Y79" i="1"/>
  <c r="Y78" i="1"/>
  <c r="Y77" i="1"/>
  <c r="Y76" i="1"/>
  <c r="Y72" i="1"/>
  <c r="Y71" i="1"/>
  <c r="Y70" i="1"/>
  <c r="Y69" i="1"/>
  <c r="Y68" i="1"/>
  <c r="Y67" i="1"/>
  <c r="Y66" i="1"/>
  <c r="Y65" i="1"/>
  <c r="Y64" i="1"/>
  <c r="Y60" i="1"/>
  <c r="Y59" i="1"/>
  <c r="Y58" i="1"/>
  <c r="Y57" i="1"/>
  <c r="Y56" i="1"/>
  <c r="Y55" i="1"/>
  <c r="Y54" i="1"/>
  <c r="Y53" i="1"/>
  <c r="Y52" i="1"/>
  <c r="Y51" i="1"/>
  <c r="Y50" i="1"/>
  <c r="Y46" i="1"/>
  <c r="Y45" i="1"/>
  <c r="Y44" i="1"/>
  <c r="Y43" i="1"/>
  <c r="Y42" i="1"/>
  <c r="Y41" i="1"/>
  <c r="Y40" i="1"/>
  <c r="Y39" i="1"/>
  <c r="Y38" i="1"/>
  <c r="Y37" i="1"/>
  <c r="Y33" i="1"/>
  <c r="Y32" i="1"/>
  <c r="Y31" i="1"/>
  <c r="Y30" i="1"/>
  <c r="Y29" i="1"/>
  <c r="Y28" i="1"/>
  <c r="Y27" i="1"/>
  <c r="Y26" i="1"/>
  <c r="Y25" i="1"/>
  <c r="Y24" i="1"/>
  <c r="Y23" i="1"/>
  <c r="Y22" i="1"/>
  <c r="W87" i="1"/>
  <c r="W86" i="1"/>
  <c r="W85" i="1"/>
  <c r="W84" i="1"/>
  <c r="W83" i="1"/>
  <c r="W82" i="1"/>
  <c r="W81" i="1"/>
  <c r="W80" i="1"/>
  <c r="W79" i="1"/>
  <c r="W78" i="1"/>
  <c r="W77" i="1"/>
  <c r="W76" i="1"/>
  <c r="W72" i="1"/>
  <c r="W71" i="1"/>
  <c r="W70" i="1"/>
  <c r="W69" i="1"/>
  <c r="W68" i="1"/>
  <c r="W67" i="1"/>
  <c r="W66" i="1"/>
  <c r="W65" i="1"/>
  <c r="W64" i="1"/>
  <c r="W60" i="1"/>
  <c r="W59" i="1"/>
  <c r="W58" i="1"/>
  <c r="W57" i="1"/>
  <c r="W56" i="1"/>
  <c r="W55" i="1"/>
  <c r="W54" i="1"/>
  <c r="W53" i="1"/>
  <c r="W52" i="1"/>
  <c r="W51" i="1"/>
  <c r="W50" i="1"/>
  <c r="W46" i="1"/>
  <c r="W45" i="1"/>
  <c r="W44" i="1"/>
  <c r="W43" i="1"/>
  <c r="W42" i="1"/>
  <c r="W41" i="1"/>
  <c r="W40" i="1"/>
  <c r="W39" i="1"/>
  <c r="W38" i="1"/>
  <c r="W37" i="1"/>
  <c r="W33" i="1"/>
  <c r="W32" i="1"/>
  <c r="W31" i="1"/>
  <c r="W30" i="1"/>
  <c r="W29" i="1"/>
  <c r="W28" i="1"/>
  <c r="W27" i="1"/>
  <c r="W26" i="1"/>
  <c r="W25" i="1"/>
  <c r="W24" i="1"/>
  <c r="W23" i="1"/>
  <c r="W22" i="1"/>
  <c r="U87" i="1"/>
  <c r="U86" i="1"/>
  <c r="U85" i="1"/>
  <c r="U84" i="1"/>
  <c r="U83" i="1"/>
  <c r="U82" i="1"/>
  <c r="U81" i="1"/>
  <c r="U80" i="1"/>
  <c r="U79" i="1"/>
  <c r="U78" i="1"/>
  <c r="U77" i="1"/>
  <c r="U76" i="1"/>
  <c r="U72" i="1"/>
  <c r="U71" i="1"/>
  <c r="U70" i="1"/>
  <c r="U69" i="1"/>
  <c r="U68" i="1"/>
  <c r="U67" i="1"/>
  <c r="U66" i="1"/>
  <c r="U65" i="1"/>
  <c r="U64" i="1"/>
  <c r="U60" i="1"/>
  <c r="U59" i="1"/>
  <c r="U58" i="1"/>
  <c r="U57" i="1"/>
  <c r="U56" i="1"/>
  <c r="U55" i="1"/>
  <c r="U54" i="1"/>
  <c r="U53" i="1"/>
  <c r="U52" i="1"/>
  <c r="U51" i="1"/>
  <c r="U50" i="1"/>
  <c r="U46" i="1"/>
  <c r="U45" i="1"/>
  <c r="U44" i="1"/>
  <c r="U43" i="1"/>
  <c r="U42" i="1"/>
  <c r="U41" i="1"/>
  <c r="U40" i="1"/>
  <c r="U39" i="1"/>
  <c r="U38" i="1"/>
  <c r="U37" i="1"/>
  <c r="U33" i="1"/>
  <c r="U32" i="1"/>
  <c r="U31" i="1"/>
  <c r="U30" i="1"/>
  <c r="U29" i="1"/>
  <c r="U28" i="1"/>
  <c r="U27" i="1"/>
  <c r="U26" i="1"/>
  <c r="U25" i="1"/>
  <c r="U24" i="1"/>
  <c r="U23" i="1"/>
  <c r="U22" i="1"/>
  <c r="S87" i="1"/>
  <c r="S86" i="1"/>
  <c r="S85" i="1"/>
  <c r="S84" i="1"/>
  <c r="S83" i="1"/>
  <c r="S82" i="1"/>
  <c r="S81" i="1"/>
  <c r="S80" i="1"/>
  <c r="S79" i="1"/>
  <c r="S78" i="1"/>
  <c r="S77" i="1"/>
  <c r="S76" i="1"/>
  <c r="S72" i="1"/>
  <c r="S71" i="1"/>
  <c r="S70" i="1"/>
  <c r="S69" i="1"/>
  <c r="S68" i="1"/>
  <c r="S67" i="1"/>
  <c r="S66" i="1"/>
  <c r="S65" i="1"/>
  <c r="S64" i="1"/>
  <c r="S60" i="1"/>
  <c r="S59" i="1"/>
  <c r="S58" i="1"/>
  <c r="S57" i="1"/>
  <c r="S56" i="1"/>
  <c r="S55" i="1"/>
  <c r="S54" i="1"/>
  <c r="S53" i="1"/>
  <c r="S52" i="1"/>
  <c r="S51" i="1"/>
  <c r="S50" i="1"/>
  <c r="S46" i="1"/>
  <c r="S45" i="1"/>
  <c r="S44" i="1"/>
  <c r="S43" i="1"/>
  <c r="S42" i="1"/>
  <c r="S41" i="1"/>
  <c r="S40" i="1"/>
  <c r="S39" i="1"/>
  <c r="S38" i="1"/>
  <c r="S37" i="1"/>
  <c r="S33" i="1"/>
  <c r="S32" i="1"/>
  <c r="S31" i="1"/>
  <c r="S30" i="1"/>
  <c r="S29" i="1"/>
  <c r="S28" i="1"/>
  <c r="S27" i="1"/>
  <c r="S26" i="1"/>
  <c r="S25" i="1"/>
  <c r="S24" i="1"/>
  <c r="S23" i="1"/>
  <c r="S22" i="1"/>
  <c r="Q87" i="1"/>
  <c r="Q86" i="1"/>
  <c r="Q85" i="1"/>
  <c r="Q84" i="1"/>
  <c r="Q83" i="1"/>
  <c r="Q82" i="1"/>
  <c r="Q81" i="1"/>
  <c r="Q80" i="1"/>
  <c r="Q79" i="1"/>
  <c r="Q78" i="1"/>
  <c r="Q77" i="1"/>
  <c r="Q76" i="1"/>
  <c r="Q72" i="1"/>
  <c r="Q71" i="1"/>
  <c r="Q70" i="1"/>
  <c r="Q69" i="1"/>
  <c r="Q68" i="1"/>
  <c r="Q67" i="1"/>
  <c r="Q66" i="1"/>
  <c r="Q65" i="1"/>
  <c r="Q64" i="1"/>
  <c r="Q51" i="1"/>
  <c r="Q52" i="1"/>
  <c r="Q53" i="1"/>
  <c r="Q54" i="1"/>
  <c r="Q55" i="1"/>
  <c r="Q56" i="1"/>
  <c r="Q57" i="1"/>
  <c r="Q58" i="1"/>
  <c r="Q59" i="1"/>
  <c r="Q60" i="1"/>
  <c r="Q50" i="1"/>
  <c r="Q38" i="1"/>
  <c r="Q39" i="1"/>
  <c r="Q40" i="1"/>
  <c r="Q41" i="1"/>
  <c r="Q42" i="1"/>
  <c r="Q43" i="1"/>
  <c r="Q44" i="1"/>
  <c r="Q45" i="1"/>
  <c r="Q46" i="1"/>
  <c r="Q37" i="1"/>
  <c r="Q23" i="1"/>
  <c r="Q24" i="1"/>
  <c r="Q25" i="1"/>
  <c r="Q26" i="1"/>
  <c r="Q27" i="1"/>
  <c r="Q28" i="1"/>
  <c r="Q29" i="1"/>
  <c r="Q30" i="1"/>
  <c r="Q31" i="1"/>
  <c r="Q32" i="1"/>
  <c r="Q33" i="1"/>
  <c r="Q22" i="1"/>
  <c r="K87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J60" i="1"/>
  <c r="J59" i="1"/>
  <c r="J58" i="1"/>
  <c r="J57" i="1"/>
  <c r="J56" i="1"/>
  <c r="J55" i="1"/>
  <c r="J54" i="1"/>
  <c r="J53" i="1"/>
  <c r="J52" i="1"/>
  <c r="J51" i="1"/>
  <c r="J50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K23" i="1"/>
  <c r="J24" i="1"/>
  <c r="K22" i="1"/>
  <c r="I87" i="1"/>
  <c r="I86" i="1"/>
  <c r="I85" i="1"/>
  <c r="I84" i="1"/>
  <c r="I83" i="1"/>
  <c r="I82" i="1"/>
  <c r="I81" i="1"/>
  <c r="I80" i="1"/>
  <c r="I79" i="1"/>
  <c r="I78" i="1"/>
  <c r="I77" i="1"/>
  <c r="I76" i="1"/>
  <c r="I72" i="1"/>
  <c r="I71" i="1"/>
  <c r="I70" i="1"/>
  <c r="I69" i="1"/>
  <c r="I68" i="1"/>
  <c r="I67" i="1"/>
  <c r="I66" i="1"/>
  <c r="I65" i="1"/>
  <c r="I64" i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6" i="1"/>
  <c r="I45" i="1"/>
  <c r="I44" i="1"/>
  <c r="I43" i="1"/>
  <c r="I42" i="1"/>
  <c r="I41" i="1"/>
  <c r="I40" i="1"/>
  <c r="I39" i="1"/>
  <c r="I38" i="1"/>
  <c r="I37" i="1"/>
  <c r="I89" i="1" l="1"/>
  <c r="B16" i="1" s="1"/>
  <c r="Z77" i="1"/>
  <c r="Z64" i="1"/>
  <c r="I48" i="1"/>
  <c r="B13" i="1" s="1"/>
  <c r="Z24" i="1"/>
  <c r="Z83" i="1"/>
  <c r="Z81" i="1"/>
  <c r="I74" i="1"/>
  <c r="B15" i="1" s="1"/>
  <c r="K74" i="1"/>
  <c r="D15" i="1" s="1"/>
  <c r="Z70" i="1"/>
  <c r="Z72" i="1"/>
  <c r="Z66" i="1"/>
  <c r="Z51" i="1"/>
  <c r="Z57" i="1"/>
  <c r="Z53" i="1"/>
  <c r="I62" i="1"/>
  <c r="B14" i="1" s="1"/>
  <c r="Z59" i="1"/>
  <c r="Z31" i="1"/>
  <c r="Z30" i="1"/>
  <c r="Z23" i="1"/>
  <c r="Z22" i="1"/>
  <c r="Z65" i="1"/>
  <c r="S89" i="1"/>
  <c r="Z84" i="1"/>
  <c r="Z58" i="1"/>
  <c r="Z56" i="1"/>
  <c r="Z78" i="1"/>
  <c r="Z54" i="1"/>
  <c r="Z68" i="1"/>
  <c r="Z79" i="1"/>
  <c r="Z87" i="1"/>
  <c r="U74" i="1"/>
  <c r="Z85" i="1"/>
  <c r="Z55" i="1"/>
  <c r="Z67" i="1"/>
  <c r="Z86" i="1"/>
  <c r="Z50" i="1"/>
  <c r="Z69" i="1"/>
  <c r="Z80" i="1"/>
  <c r="S62" i="1"/>
  <c r="Z60" i="1"/>
  <c r="Z71" i="1"/>
  <c r="Z82" i="1"/>
  <c r="Z40" i="1"/>
  <c r="Z44" i="1"/>
  <c r="Z42" i="1"/>
  <c r="Z43" i="1"/>
  <c r="Z45" i="1"/>
  <c r="Z46" i="1"/>
  <c r="Z38" i="1"/>
  <c r="Z37" i="1"/>
  <c r="Z41" i="1"/>
  <c r="Z32" i="1"/>
  <c r="Z29" i="1"/>
  <c r="Z27" i="1"/>
  <c r="Z28" i="1"/>
  <c r="S35" i="1"/>
  <c r="Z25" i="1"/>
  <c r="Z33" i="1"/>
  <c r="Z26" i="1"/>
  <c r="J89" i="1"/>
  <c r="C16" i="1" s="1"/>
  <c r="K89" i="1"/>
  <c r="D16" i="1" s="1"/>
  <c r="J74" i="1"/>
  <c r="C15" i="1" s="1"/>
  <c r="K62" i="1"/>
  <c r="D14" i="1" s="1"/>
  <c r="J62" i="1"/>
  <c r="C14" i="1" s="1"/>
  <c r="Q48" i="1"/>
  <c r="U89" i="1"/>
  <c r="Z52" i="1"/>
  <c r="Q89" i="1"/>
  <c r="W62" i="1"/>
  <c r="Y35" i="1"/>
  <c r="Z76" i="1"/>
  <c r="Y48" i="1"/>
  <c r="W48" i="1"/>
  <c r="Y62" i="1"/>
  <c r="Y74" i="1"/>
  <c r="Y89" i="1"/>
  <c r="J48" i="1"/>
  <c r="C13" i="1" s="1"/>
  <c r="Q74" i="1"/>
  <c r="W74" i="1"/>
  <c r="S74" i="1"/>
  <c r="W89" i="1"/>
  <c r="S48" i="1"/>
  <c r="U48" i="1"/>
  <c r="Q35" i="1"/>
  <c r="U62" i="1"/>
  <c r="W35" i="1"/>
  <c r="K48" i="1"/>
  <c r="D13" i="1" s="1"/>
  <c r="U35" i="1"/>
  <c r="Z39" i="1"/>
  <c r="Q62" i="1"/>
  <c r="T62" i="1" l="1"/>
  <c r="V62" i="1"/>
  <c r="X89" i="1"/>
  <c r="Z74" i="1"/>
  <c r="R48" i="1"/>
  <c r="R74" i="1"/>
  <c r="P89" i="1"/>
  <c r="T89" i="1"/>
  <c r="R89" i="1"/>
  <c r="V89" i="1"/>
  <c r="H89" i="1"/>
  <c r="P74" i="1"/>
  <c r="V74" i="1"/>
  <c r="X74" i="1"/>
  <c r="T74" i="1"/>
  <c r="H74" i="1"/>
  <c r="P62" i="1"/>
  <c r="H62" i="1"/>
  <c r="X62" i="1"/>
  <c r="R62" i="1"/>
  <c r="Z62" i="1"/>
  <c r="P48" i="1"/>
  <c r="Z48" i="1"/>
  <c r="V48" i="1"/>
  <c r="X48" i="1"/>
  <c r="T48" i="1"/>
  <c r="H48" i="1"/>
  <c r="S90" i="1"/>
  <c r="Z35" i="1"/>
  <c r="Z89" i="1"/>
  <c r="Y90" i="1"/>
  <c r="Q90" i="1"/>
  <c r="U90" i="1"/>
  <c r="W90" i="1"/>
  <c r="Z90" i="1" l="1"/>
  <c r="A16" i="1" l="1"/>
  <c r="A15" i="1"/>
  <c r="A14" i="1"/>
  <c r="N23" i="1"/>
  <c r="N24" i="1"/>
  <c r="N25" i="1"/>
  <c r="N26" i="1"/>
  <c r="N27" i="1"/>
  <c r="N28" i="1"/>
  <c r="N29" i="1"/>
  <c r="N30" i="1"/>
  <c r="N31" i="1"/>
  <c r="N32" i="1"/>
  <c r="N33" i="1"/>
  <c r="N34" i="1"/>
  <c r="N37" i="1"/>
  <c r="N38" i="1"/>
  <c r="N39" i="1"/>
  <c r="N40" i="1"/>
  <c r="N41" i="1"/>
  <c r="N42" i="1"/>
  <c r="N43" i="1"/>
  <c r="N44" i="1"/>
  <c r="N45" i="1"/>
  <c r="N46" i="1"/>
  <c r="N47" i="1"/>
  <c r="N50" i="1"/>
  <c r="N51" i="1"/>
  <c r="N52" i="1"/>
  <c r="N53" i="1"/>
  <c r="N54" i="1"/>
  <c r="N55" i="1"/>
  <c r="N56" i="1"/>
  <c r="N57" i="1"/>
  <c r="N58" i="1"/>
  <c r="N59" i="1"/>
  <c r="N60" i="1"/>
  <c r="N61" i="1"/>
  <c r="N64" i="1"/>
  <c r="N65" i="1"/>
  <c r="N66" i="1"/>
  <c r="N67" i="1"/>
  <c r="N68" i="1"/>
  <c r="N69" i="1"/>
  <c r="N70" i="1"/>
  <c r="N71" i="1"/>
  <c r="N72" i="1"/>
  <c r="N73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A13" i="1"/>
  <c r="A12" i="1"/>
  <c r="I23" i="1"/>
  <c r="J23" i="1" s="1"/>
  <c r="I24" i="1"/>
  <c r="K24" i="1" s="1"/>
  <c r="K35" i="1" s="1"/>
  <c r="I25" i="1"/>
  <c r="I26" i="1"/>
  <c r="I27" i="1"/>
  <c r="I28" i="1"/>
  <c r="I29" i="1"/>
  <c r="I30" i="1"/>
  <c r="I31" i="1"/>
  <c r="I32" i="1"/>
  <c r="I33" i="1"/>
  <c r="I22" i="1"/>
  <c r="I35" i="1" l="1"/>
  <c r="J22" i="1"/>
  <c r="J35" i="1" s="1"/>
  <c r="K90" i="1"/>
  <c r="D12" i="1"/>
  <c r="H35" i="1" l="1"/>
  <c r="R35" i="1"/>
  <c r="T35" i="1"/>
  <c r="V35" i="1"/>
  <c r="X35" i="1"/>
  <c r="P35" i="1"/>
  <c r="J90" i="1"/>
  <c r="C17" i="1" s="1"/>
  <c r="E20" i="3" s="1"/>
  <c r="C12" i="1"/>
  <c r="I90" i="1"/>
  <c r="B12" i="1"/>
  <c r="E10" i="3" l="1"/>
  <c r="E11" i="3"/>
  <c r="E12" i="3"/>
  <c r="E7" i="3"/>
  <c r="E9" i="3"/>
  <c r="E14" i="3"/>
  <c r="E15" i="3"/>
  <c r="E16" i="3"/>
  <c r="E17" i="3"/>
  <c r="E8" i="3"/>
  <c r="E13" i="3"/>
  <c r="E18" i="3"/>
  <c r="H90" i="1"/>
  <c r="V90" i="1"/>
  <c r="T90" i="1"/>
  <c r="X90" i="1"/>
  <c r="R90" i="1"/>
  <c r="P90" i="1"/>
  <c r="B17" i="1"/>
  <c r="D17" i="1"/>
</calcChain>
</file>

<file path=xl/sharedStrings.xml><?xml version="1.0" encoding="utf-8"?>
<sst xmlns="http://schemas.openxmlformats.org/spreadsheetml/2006/main" count="88" uniqueCount="67">
  <si>
    <t>TOTAL</t>
  </si>
  <si>
    <t>CATEGORIE</t>
  </si>
  <si>
    <t>Sous-total</t>
  </si>
  <si>
    <t>BUDGET TOTAL</t>
  </si>
  <si>
    <t>Personnel staff</t>
  </si>
  <si>
    <t>Consultants</t>
  </si>
  <si>
    <t>Equipemment</t>
  </si>
  <si>
    <t>COUT UNITAIRE</t>
  </si>
  <si>
    <t>UNITE</t>
  </si>
  <si>
    <t>FREQUENCE</t>
  </si>
  <si>
    <t>FAA</t>
  </si>
  <si>
    <t>GIK</t>
  </si>
  <si>
    <t>DETAILS / SPECIFICATIONS</t>
  </si>
  <si>
    <t>NOTE JUSTIFICATIVE</t>
  </si>
  <si>
    <t>% HRASA</t>
  </si>
  <si>
    <t xml:space="preserve">Partenaire principal: </t>
  </si>
  <si>
    <t>Partenaires secondaires:</t>
  </si>
  <si>
    <t xml:space="preserve">Titre d'activité: </t>
  </si>
  <si>
    <t>unité</t>
  </si>
  <si>
    <t>total</t>
  </si>
  <si>
    <t>par jour</t>
  </si>
  <si>
    <t>par séance</t>
  </si>
  <si>
    <t>par kilo</t>
  </si>
  <si>
    <t>par paquet</t>
  </si>
  <si>
    <t>type subvention</t>
  </si>
  <si>
    <t>TYPE GRANT</t>
  </si>
  <si>
    <t>TOTAL HRASA</t>
  </si>
  <si>
    <t>% check</t>
  </si>
  <si>
    <t>BUDGET PARTENARIAT HRASA</t>
  </si>
  <si>
    <t>ESTIMATION LEVERAGE PARTENAIRE(S)</t>
  </si>
  <si>
    <t>JUSTIFICATION DE RAISONNABILITE (INTERNE POUR STAFF HRASA)</t>
  </si>
  <si>
    <t>item</t>
  </si>
  <si>
    <t>justification de besoin technique de quantité</t>
  </si>
  <si>
    <t>coût unitaire</t>
  </si>
  <si>
    <t>justification de coût unitaire</t>
  </si>
  <si>
    <t>quantité et fréquence</t>
  </si>
  <si>
    <t>autres remarques (facultatives)</t>
  </si>
  <si>
    <t>Numéro de grant:</t>
  </si>
  <si>
    <t>TOTAL GRANT</t>
  </si>
  <si>
    <t>PARTIE FAA</t>
  </si>
  <si>
    <t>PARTIE GIK</t>
  </si>
  <si>
    <t>Déplacements et voyages</t>
  </si>
  <si>
    <t>Autres coûts d'activités</t>
  </si>
  <si>
    <t>XP</t>
  </si>
  <si>
    <t>NXP</t>
  </si>
  <si>
    <t>%</t>
  </si>
  <si>
    <t>( % )</t>
  </si>
  <si>
    <t>( $ )</t>
  </si>
  <si>
    <t>TOTAL LEVERAGE</t>
  </si>
  <si>
    <t>Partenaire</t>
  </si>
  <si>
    <t>type approvisionnement</t>
  </si>
  <si>
    <t>type approv't</t>
  </si>
  <si>
    <t>consommable</t>
  </si>
  <si>
    <t>CATEGORIE / ITEM</t>
  </si>
  <si>
    <t>Recipient:</t>
  </si>
  <si>
    <t>№</t>
  </si>
  <si>
    <t>Total</t>
  </si>
  <si>
    <t>MILESTONE</t>
  </si>
  <si>
    <t>PREUVES A SOUMETTRE</t>
  </si>
  <si>
    <t>DATE LIMITE</t>
  </si>
  <si>
    <t>MONTANT</t>
  </si>
  <si>
    <t>CONDITION / PREALABLE RECIPIENT</t>
  </si>
  <si>
    <t>SERVICES / MATERIELS / EQUIPEMMENT HRASA VA LIVRER ET/OU TRANSFERER</t>
  </si>
  <si>
    <t>DATE CIBLEE</t>
  </si>
  <si>
    <t>par personne</t>
  </si>
  <si>
    <t>par personne par jour</t>
  </si>
  <si>
    <t>QUANTITE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</si>
</sst>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[$$-409]#,##0.00;[Red][$$-409]#,##0.00"/>
    <numFmt numFmtId="166" formatCode="&quot;$&quot;#,##0.00"/>
    <numFmt numFmtId="167" formatCode="&quot;$&quot;#,##0"/>
    <numFmt numFmtId="168" formatCode="_(&quot;$&quot;* #,##0_);_(&quot;$&quot;* \(#,##0\);_(&quot;$&quot;* &quot;-&quot;??_);_(@_)"/>
    <numFmt numFmtId="169" formatCode="[$-409]d/mmm/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i/>
      <sz val="12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3" xfId="0" applyFont="1" applyBorder="1"/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/>
    <xf numFmtId="0" fontId="3" fillId="0" borderId="5" xfId="0" applyFont="1" applyBorder="1"/>
    <xf numFmtId="164" fontId="3" fillId="0" borderId="0" xfId="1" applyNumberFormat="1" applyFont="1" applyFill="1" applyBorder="1"/>
    <xf numFmtId="0" fontId="3" fillId="0" borderId="0" xfId="0" applyFont="1" applyAlignment="1">
      <alignment horizontal="left"/>
    </xf>
    <xf numFmtId="0" fontId="7" fillId="0" borderId="0" xfId="0" applyFont="1"/>
    <xf numFmtId="0" fontId="8" fillId="0" borderId="4" xfId="0" applyFont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44" fontId="4" fillId="0" borderId="0" xfId="2" applyFont="1"/>
    <xf numFmtId="0" fontId="0" fillId="0" borderId="0" xfId="0" applyAlignment="1">
      <alignment horizontal="center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center"/>
    </xf>
    <xf numFmtId="0" fontId="9" fillId="0" borderId="0" xfId="0" applyFont="1"/>
    <xf numFmtId="164" fontId="7" fillId="0" borderId="0" xfId="1" applyNumberFormat="1" applyFont="1" applyBorder="1"/>
    <xf numFmtId="165" fontId="0" fillId="0" borderId="0" xfId="1" applyNumberFormat="1" applyFont="1" applyBorder="1"/>
    <xf numFmtId="164" fontId="0" fillId="0" borderId="0" xfId="1" applyNumberFormat="1" applyFont="1"/>
    <xf numFmtId="164" fontId="4" fillId="0" borderId="0" xfId="1" applyNumberFormat="1" applyFont="1" applyBorder="1"/>
    <xf numFmtId="164" fontId="3" fillId="0" borderId="0" xfId="1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11" fillId="0" borderId="0" xfId="0" applyFont="1"/>
    <xf numFmtId="0" fontId="0" fillId="5" borderId="0" xfId="0" applyFill="1"/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8" fillId="3" borderId="18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 wrapText="1"/>
    </xf>
    <xf numFmtId="164" fontId="4" fillId="0" borderId="18" xfId="1" applyNumberFormat="1" applyFont="1" applyBorder="1" applyAlignment="1">
      <alignment vertical="center"/>
    </xf>
    <xf numFmtId="164" fontId="4" fillId="0" borderId="18" xfId="1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0" fontId="3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12" fillId="0" borderId="0" xfId="0" applyFont="1"/>
    <xf numFmtId="0" fontId="13" fillId="0" borderId="0" xfId="0" applyFont="1"/>
    <xf numFmtId="0" fontId="5" fillId="0" borderId="0" xfId="0" applyFont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9" fontId="4" fillId="0" borderId="4" xfId="3" applyFont="1" applyBorder="1" applyAlignment="1">
      <alignment horizontal="center" vertical="center" wrapText="1"/>
    </xf>
    <xf numFmtId="166" fontId="4" fillId="0" borderId="4" xfId="2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7" fillId="0" borderId="4" xfId="0" applyFont="1" applyBorder="1" applyAlignment="1">
      <alignment vertical="center" wrapText="1"/>
    </xf>
    <xf numFmtId="43" fontId="7" fillId="0" borderId="0" xfId="1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8" fontId="4" fillId="0" borderId="4" xfId="1" applyNumberFormat="1" applyFont="1" applyBorder="1" applyAlignment="1">
      <alignment vertical="center"/>
    </xf>
    <xf numFmtId="9" fontId="15" fillId="0" borderId="0" xfId="3" applyFont="1" applyAlignment="1">
      <alignment vertical="center"/>
    </xf>
    <xf numFmtId="43" fontId="4" fillId="0" borderId="18" xfId="1" applyFont="1" applyBorder="1" applyAlignment="1">
      <alignment vertical="center"/>
    </xf>
    <xf numFmtId="43" fontId="4" fillId="0" borderId="4" xfId="1" applyFont="1" applyBorder="1" applyAlignment="1">
      <alignment vertical="center"/>
    </xf>
    <xf numFmtId="43" fontId="7" fillId="0" borderId="4" xfId="1" applyFont="1" applyBorder="1" applyAlignment="1">
      <alignment vertical="center" wrapText="1"/>
    </xf>
    <xf numFmtId="43" fontId="4" fillId="0" borderId="17" xfId="1" applyFont="1" applyBorder="1" applyAlignment="1">
      <alignment vertical="center"/>
    </xf>
    <xf numFmtId="164" fontId="4" fillId="0" borderId="17" xfId="1" applyNumberFormat="1" applyFont="1" applyBorder="1" applyAlignment="1">
      <alignment horizontal="center" vertical="center"/>
    </xf>
    <xf numFmtId="0" fontId="3" fillId="4" borderId="5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vertical="center"/>
    </xf>
    <xf numFmtId="164" fontId="3" fillId="4" borderId="8" xfId="1" applyNumberFormat="1" applyFont="1" applyFill="1" applyBorder="1" applyAlignment="1">
      <alignment vertical="center"/>
    </xf>
    <xf numFmtId="164" fontId="3" fillId="4" borderId="6" xfId="1" applyNumberFormat="1" applyFont="1" applyFill="1" applyBorder="1" applyAlignment="1">
      <alignment horizontal="center" vertical="center"/>
    </xf>
    <xf numFmtId="164" fontId="3" fillId="4" borderId="8" xfId="1" applyNumberFormat="1" applyFont="1" applyFill="1" applyBorder="1" applyAlignment="1">
      <alignment horizontal="center" vertical="center"/>
    </xf>
    <xf numFmtId="168" fontId="3" fillId="4" borderId="1" xfId="2" applyNumberFormat="1" applyFont="1" applyFill="1" applyBorder="1" applyAlignment="1">
      <alignment vertical="center"/>
    </xf>
    <xf numFmtId="0" fontId="7" fillId="0" borderId="9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3" fillId="4" borderId="13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164" fontId="3" fillId="4" borderId="14" xfId="1" applyNumberFormat="1" applyFont="1" applyFill="1" applyBorder="1" applyAlignment="1">
      <alignment vertical="center"/>
    </xf>
    <xf numFmtId="164" fontId="3" fillId="4" borderId="15" xfId="1" applyNumberFormat="1" applyFont="1" applyFill="1" applyBorder="1" applyAlignment="1">
      <alignment vertical="center"/>
    </xf>
    <xf numFmtId="164" fontId="3" fillId="4" borderId="16" xfId="1" applyNumberFormat="1" applyFont="1" applyFill="1" applyBorder="1" applyAlignment="1">
      <alignment horizontal="center" vertical="center"/>
    </xf>
    <xf numFmtId="164" fontId="3" fillId="4" borderId="15" xfId="1" applyNumberFormat="1" applyFont="1" applyFill="1" applyBorder="1" applyAlignment="1">
      <alignment horizontal="center" vertical="center"/>
    </xf>
    <xf numFmtId="168" fontId="3" fillId="4" borderId="14" xfId="1" applyNumberFormat="1" applyFont="1" applyFill="1" applyBorder="1" applyAlignment="1">
      <alignment vertical="center"/>
    </xf>
    <xf numFmtId="168" fontId="3" fillId="4" borderId="1" xfId="1" applyNumberFormat="1" applyFont="1" applyFill="1" applyBorder="1" applyAlignment="1">
      <alignment vertical="center"/>
    </xf>
    <xf numFmtId="164" fontId="3" fillId="4" borderId="14" xfId="1" applyNumberFormat="1" applyFont="1" applyFill="1" applyBorder="1" applyAlignment="1">
      <alignment horizontal="center" vertical="center"/>
    </xf>
    <xf numFmtId="168" fontId="3" fillId="4" borderId="15" xfId="1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8" xfId="1" applyNumberFormat="1" applyFont="1" applyFill="1" applyBorder="1" applyAlignment="1">
      <alignment horizontal="center" vertical="center"/>
    </xf>
    <xf numFmtId="168" fontId="3" fillId="2" borderId="8" xfId="2" applyNumberFormat="1" applyFont="1" applyFill="1" applyBorder="1" applyAlignment="1">
      <alignment vertical="center"/>
    </xf>
    <xf numFmtId="164" fontId="3" fillId="2" borderId="8" xfId="1" applyNumberFormat="1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8" fillId="3" borderId="17" xfId="0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167" fontId="4" fillId="0" borderId="4" xfId="0" applyNumberFormat="1" applyFont="1" applyBorder="1"/>
    <xf numFmtId="167" fontId="3" fillId="0" borderId="1" xfId="0" applyNumberFormat="1" applyFont="1" applyBorder="1"/>
    <xf numFmtId="0" fontId="6" fillId="2" borderId="1" xfId="0" applyFont="1" applyFill="1" applyBorder="1" applyAlignment="1">
      <alignment horizontal="right" vertical="center" wrapText="1"/>
    </xf>
    <xf numFmtId="168" fontId="4" fillId="0" borderId="4" xfId="0" applyNumberFormat="1" applyFont="1" applyBorder="1" applyAlignment="1">
      <alignment horizontal="right" vertical="center" wrapText="1"/>
    </xf>
    <xf numFmtId="168" fontId="4" fillId="0" borderId="18" xfId="1" applyNumberFormat="1" applyFont="1" applyBorder="1" applyAlignment="1">
      <alignment vertical="center"/>
    </xf>
    <xf numFmtId="168" fontId="4" fillId="0" borderId="4" xfId="0" applyNumberFormat="1" applyFont="1" applyBorder="1" applyAlignment="1">
      <alignment horizontal="left" vertical="center" wrapText="1"/>
    </xf>
    <xf numFmtId="0" fontId="16" fillId="2" borderId="2" xfId="0" applyFont="1" applyFill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9" fontId="3" fillId="4" borderId="8" xfId="3" applyFont="1" applyFill="1" applyBorder="1" applyAlignment="1">
      <alignment horizontal="center" vertical="center"/>
    </xf>
    <xf numFmtId="9" fontId="3" fillId="2" borderId="8" xfId="3" applyFont="1" applyFill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8" fillId="3" borderId="20" xfId="0" applyFont="1" applyFill="1" applyBorder="1" applyAlignment="1">
      <alignment vertical="center" wrapText="1"/>
    </xf>
    <xf numFmtId="0" fontId="9" fillId="0" borderId="20" xfId="0" applyFont="1" applyBorder="1" applyAlignment="1">
      <alignment horizontal="center" vertical="center"/>
    </xf>
    <xf numFmtId="166" fontId="4" fillId="0" borderId="20" xfId="2" applyNumberFormat="1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 wrapText="1"/>
    </xf>
    <xf numFmtId="169" fontId="4" fillId="0" borderId="4" xfId="0" applyNumberFormat="1" applyFont="1" applyBorder="1" applyAlignment="1">
      <alignment horizontal="center" vertical="center" wrapText="1"/>
    </xf>
    <xf numFmtId="9" fontId="3" fillId="4" borderId="1" xfId="3" applyFont="1" applyFill="1" applyBorder="1" applyAlignment="1">
      <alignment horizontal="center" vertical="center"/>
    </xf>
    <xf numFmtId="9" fontId="9" fillId="0" borderId="4" xfId="3" applyFont="1" applyBorder="1" applyAlignment="1">
      <alignment horizontal="center" vertical="center"/>
    </xf>
    <xf numFmtId="167" fontId="17" fillId="0" borderId="4" xfId="0" applyNumberFormat="1" applyFont="1" applyBorder="1"/>
    <xf numFmtId="167" fontId="18" fillId="0" borderId="1" xfId="0" applyNumberFormat="1" applyFont="1" applyBorder="1"/>
    <xf numFmtId="0" fontId="3" fillId="5" borderId="8" xfId="0" applyFont="1" applyFill="1" applyBorder="1" applyAlignment="1">
      <alignment horizontal="center" wrapText="1"/>
    </xf>
    <xf numFmtId="0" fontId="3" fillId="5" borderId="19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F1BEC-9745-C343-80CD-FBF76F2ED1DB}">
  <dimension ref="A1:E30"/>
  <sheetViews>
    <sheetView workbookViewId="0">
      <selection activeCell="E15" sqref="E15"/>
    </sheetView>
  </sheetViews>
  <sheetFormatPr defaultColWidth="10.90625" defaultRowHeight="14.5" x14ac:dyDescent="0.35"/>
  <cols>
    <col min="1" max="1" width="17.453125" bestFit="1" customWidth="1"/>
    <col min="3" max="3" width="15" customWidth="1"/>
    <col min="5" max="5" width="20.36328125" bestFit="1" customWidth="1"/>
  </cols>
  <sheetData>
    <row r="1" spans="1:5" x14ac:dyDescent="0.35">
      <c r="A1" s="29" t="s">
        <v>18</v>
      </c>
      <c r="C1" s="29" t="s">
        <v>24</v>
      </c>
      <c r="E1" s="29" t="s">
        <v>50</v>
      </c>
    </row>
    <row r="2" spans="1:5" x14ac:dyDescent="0.35">
      <c r="A2" s="30" t="s">
        <v>19</v>
      </c>
      <c r="C2" s="30" t="s">
        <v>10</v>
      </c>
      <c r="E2" s="30" t="s">
        <v>44</v>
      </c>
    </row>
    <row r="3" spans="1:5" x14ac:dyDescent="0.35">
      <c r="A3" s="30" t="s">
        <v>20</v>
      </c>
      <c r="C3" s="30" t="s">
        <v>11</v>
      </c>
      <c r="E3" s="30" t="s">
        <v>43</v>
      </c>
    </row>
    <row r="4" spans="1:5" x14ac:dyDescent="0.35">
      <c r="A4" s="30" t="s">
        <v>21</v>
      </c>
      <c r="C4" s="30" t="s">
        <v>49</v>
      </c>
      <c r="E4" s="30" t="s">
        <v>52</v>
      </c>
    </row>
    <row r="5" spans="1:5" x14ac:dyDescent="0.35">
      <c r="A5" s="30" t="s">
        <v>22</v>
      </c>
    </row>
    <row r="6" spans="1:5" x14ac:dyDescent="0.35">
      <c r="A6" s="30" t="s">
        <v>23</v>
      </c>
    </row>
    <row r="7" spans="1:5" x14ac:dyDescent="0.35">
      <c r="A7" s="30" t="s">
        <v>64</v>
      </c>
    </row>
    <row r="8" spans="1:5" x14ac:dyDescent="0.35">
      <c r="A8" s="30" t="s">
        <v>65</v>
      </c>
    </row>
    <row r="9" spans="1:5" x14ac:dyDescent="0.35">
      <c r="A9" s="30"/>
    </row>
    <row r="10" spans="1:5" x14ac:dyDescent="0.35">
      <c r="A10" s="30"/>
    </row>
    <row r="11" spans="1:5" x14ac:dyDescent="0.35">
      <c r="A11" s="30"/>
    </row>
    <row r="12" spans="1:5" x14ac:dyDescent="0.35">
      <c r="A12" s="30"/>
    </row>
    <row r="13" spans="1:5" x14ac:dyDescent="0.35">
      <c r="A13" s="30"/>
    </row>
    <row r="14" spans="1:5" x14ac:dyDescent="0.35">
      <c r="A14" s="30"/>
    </row>
    <row r="15" spans="1:5" x14ac:dyDescent="0.35">
      <c r="A15" s="30"/>
    </row>
    <row r="16" spans="1:5" x14ac:dyDescent="0.35">
      <c r="A16" s="30"/>
    </row>
    <row r="17" spans="1:1" x14ac:dyDescent="0.35">
      <c r="A17" s="30"/>
    </row>
    <row r="18" spans="1:1" x14ac:dyDescent="0.35">
      <c r="A18" s="30"/>
    </row>
    <row r="19" spans="1:1" x14ac:dyDescent="0.35">
      <c r="A19" s="30"/>
    </row>
    <row r="20" spans="1:1" x14ac:dyDescent="0.35">
      <c r="A20" s="30"/>
    </row>
    <row r="21" spans="1:1" x14ac:dyDescent="0.35">
      <c r="A21" s="30"/>
    </row>
    <row r="22" spans="1:1" x14ac:dyDescent="0.35">
      <c r="A22" s="30"/>
    </row>
    <row r="23" spans="1:1" x14ac:dyDescent="0.35">
      <c r="A23" s="30"/>
    </row>
    <row r="24" spans="1:1" x14ac:dyDescent="0.35">
      <c r="A24" s="30"/>
    </row>
    <row r="25" spans="1:1" x14ac:dyDescent="0.35">
      <c r="A25" s="30"/>
    </row>
    <row r="26" spans="1:1" x14ac:dyDescent="0.35">
      <c r="A26" s="30"/>
    </row>
    <row r="27" spans="1:1" x14ac:dyDescent="0.35">
      <c r="A27" s="30"/>
    </row>
    <row r="28" spans="1:1" x14ac:dyDescent="0.35">
      <c r="A28" s="30"/>
    </row>
    <row r="29" spans="1:1" x14ac:dyDescent="0.35">
      <c r="A29" s="30"/>
    </row>
    <row r="30" spans="1:1" x14ac:dyDescent="0.35">
      <c r="A30" s="3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50B99-26E0-461E-ACD2-68DD4312975A}">
  <dimension ref="A2:AI124"/>
  <sheetViews>
    <sheetView tabSelected="1" zoomScale="60" zoomScaleNormal="60" workbookViewId="0">
      <pane xSplit="1" ySplit="20" topLeftCell="B21" activePane="bottomRight" state="frozen"/>
      <selection pane="topRight" activeCell="B1" sqref="B1"/>
      <selection pane="bottomLeft" activeCell="A21" sqref="A21"/>
      <selection pane="bottomRight" activeCell="A11" sqref="A11"/>
    </sheetView>
  </sheetViews>
  <sheetFormatPr defaultColWidth="8.81640625" defaultRowHeight="14.5" outlineLevelRow="1" x14ac:dyDescent="0.35"/>
  <cols>
    <col min="1" max="1" width="39" customWidth="1"/>
    <col min="2" max="2" width="47.1796875" customWidth="1"/>
    <col min="3" max="3" width="13.6328125" customWidth="1"/>
    <col min="4" max="4" width="13" customWidth="1"/>
    <col min="5" max="5" width="14.6328125" customWidth="1"/>
    <col min="6" max="6" width="11" style="19" customWidth="1"/>
    <col min="7" max="7" width="13" style="19" customWidth="1"/>
    <col min="8" max="8" width="10.81640625" style="19" bestFit="1" customWidth="1"/>
    <col min="9" max="10" width="12" style="19" customWidth="1"/>
    <col min="11" max="11" width="12" customWidth="1"/>
    <col min="12" max="12" width="59" customWidth="1"/>
    <col min="13" max="13" width="4.1796875" customWidth="1"/>
    <col min="14" max="14" width="7.1796875" style="44" bestFit="1" customWidth="1"/>
    <col min="15" max="15" width="4.1796875" style="44" customWidth="1"/>
    <col min="16" max="16" width="12.1796875" customWidth="1"/>
    <col min="17" max="17" width="16.6328125" customWidth="1"/>
    <col min="18" max="18" width="12.1796875" customWidth="1"/>
    <col min="19" max="19" width="16.6328125" customWidth="1"/>
    <col min="20" max="20" width="12.1796875" customWidth="1"/>
    <col min="21" max="21" width="16.6328125" customWidth="1"/>
    <col min="22" max="22" width="12.1796875" customWidth="1"/>
    <col min="23" max="23" width="16.6328125" customWidth="1"/>
    <col min="24" max="24" width="12.1796875" customWidth="1"/>
    <col min="25" max="26" width="16.6328125" customWidth="1"/>
    <col min="28" max="28" width="63.6328125" hidden="1" customWidth="1"/>
    <col min="29" max="29" width="11.81640625" hidden="1" customWidth="1"/>
    <col min="30" max="30" width="57.36328125" hidden="1" customWidth="1"/>
    <col min="31" max="31" width="12.36328125" hidden="1" customWidth="1"/>
    <col min="32" max="32" width="8.81640625" hidden="1" customWidth="1"/>
    <col min="33" max="33" width="10.1796875" hidden="1" customWidth="1"/>
    <col min="34" max="34" width="44.36328125" hidden="1" customWidth="1"/>
    <col min="35" max="35" width="41.36328125" hidden="1" customWidth="1"/>
  </cols>
  <sheetData>
    <row r="2" spans="1:15" s="1" customFormat="1" ht="20.5" outlineLevel="1" thickBot="1" x14ac:dyDescent="0.45">
      <c r="A2" s="1" t="s">
        <v>28</v>
      </c>
      <c r="B2" s="2"/>
      <c r="C2" s="2"/>
      <c r="F2" s="2"/>
      <c r="G2" s="2"/>
      <c r="H2" s="2"/>
      <c r="I2" s="2"/>
      <c r="J2" s="2"/>
      <c r="N2" s="43"/>
      <c r="O2" s="43"/>
    </row>
    <row r="3" spans="1:15" s="1" customFormat="1" ht="20.5" outlineLevel="1" thickBot="1" x14ac:dyDescent="0.45">
      <c r="A3" s="3" t="s">
        <v>17</v>
      </c>
      <c r="B3" s="42"/>
      <c r="C3" s="2"/>
      <c r="F3" s="2"/>
      <c r="G3" s="2"/>
      <c r="H3" s="2"/>
      <c r="I3" s="2"/>
      <c r="J3" s="2"/>
      <c r="N3" s="43"/>
      <c r="O3" s="43"/>
    </row>
    <row r="4" spans="1:15" ht="15" outlineLevel="1" thickBot="1" x14ac:dyDescent="0.4">
      <c r="A4" s="3" t="s">
        <v>37</v>
      </c>
      <c r="B4" s="41"/>
      <c r="C4" s="4"/>
      <c r="D4" s="4"/>
      <c r="E4" s="4"/>
      <c r="F4" s="5"/>
      <c r="G4" s="5"/>
      <c r="H4" s="5"/>
      <c r="I4" s="5"/>
      <c r="J4" s="5"/>
      <c r="K4" s="4"/>
    </row>
    <row r="5" spans="1:15" ht="15" outlineLevel="1" thickBot="1" x14ac:dyDescent="0.4">
      <c r="A5" s="3" t="s">
        <v>15</v>
      </c>
      <c r="B5" s="41"/>
      <c r="C5" s="4"/>
      <c r="D5" s="4"/>
      <c r="E5" s="4"/>
      <c r="F5" s="5"/>
      <c r="G5" s="5"/>
      <c r="H5" s="5"/>
      <c r="I5" s="5"/>
      <c r="J5" s="5"/>
      <c r="K5" s="4"/>
    </row>
    <row r="6" spans="1:15" ht="15" outlineLevel="1" thickBot="1" x14ac:dyDescent="0.4">
      <c r="A6" s="3" t="s">
        <v>16</v>
      </c>
      <c r="B6" s="42"/>
      <c r="C6" s="4"/>
      <c r="D6" s="4"/>
      <c r="E6" s="4"/>
      <c r="F6" s="5"/>
      <c r="G6" s="5"/>
      <c r="H6" s="5"/>
      <c r="I6" s="5"/>
      <c r="J6" s="5"/>
      <c r="K6" s="4"/>
    </row>
    <row r="7" spans="1:15" ht="15" outlineLevel="1" thickBot="1" x14ac:dyDescent="0.4">
      <c r="A7" s="3"/>
      <c r="B7" s="42"/>
      <c r="C7" s="4"/>
      <c r="D7" s="4"/>
      <c r="E7" s="4"/>
      <c r="F7" s="5"/>
      <c r="G7" s="5"/>
      <c r="H7" s="5"/>
      <c r="I7" s="5"/>
      <c r="J7" s="5"/>
      <c r="K7" s="4"/>
    </row>
    <row r="8" spans="1:15" ht="15" outlineLevel="1" thickBot="1" x14ac:dyDescent="0.4">
      <c r="A8" s="3"/>
      <c r="B8" s="42"/>
      <c r="C8" s="4"/>
      <c r="D8" s="4"/>
      <c r="E8" s="4"/>
      <c r="F8" s="5"/>
      <c r="G8" s="5"/>
      <c r="H8" s="5"/>
      <c r="I8" s="5"/>
      <c r="J8" s="5"/>
      <c r="K8" s="4"/>
    </row>
    <row r="9" spans="1:15" ht="15" outlineLevel="1" thickBot="1" x14ac:dyDescent="0.4">
      <c r="A9" s="3"/>
      <c r="B9" s="42"/>
      <c r="C9" s="4"/>
      <c r="D9" s="4"/>
      <c r="E9" s="4"/>
      <c r="F9" s="5"/>
      <c r="G9" s="5"/>
      <c r="H9" s="5"/>
      <c r="I9" s="5"/>
      <c r="J9" s="5"/>
      <c r="K9" s="4"/>
    </row>
    <row r="10" spans="1:15" ht="18.5" outlineLevel="1" thickBot="1" x14ac:dyDescent="0.45">
      <c r="A10" s="45" t="str">
        <f>"BUDGET GLOBAL: "&amp;B4</f>
        <v xml:space="preserve">BUDGET GLOBAL: </v>
      </c>
      <c r="B10" s="4"/>
      <c r="C10" s="4"/>
      <c r="D10" s="4"/>
      <c r="E10" s="4"/>
      <c r="F10" s="5"/>
      <c r="G10" s="5"/>
      <c r="H10" s="5"/>
      <c r="I10" s="5"/>
      <c r="J10" s="5"/>
      <c r="K10" s="4"/>
    </row>
    <row r="11" spans="1:15" ht="31.5" outlineLevel="1" thickBot="1" x14ac:dyDescent="0.4">
      <c r="A11" s="6" t="s">
        <v>1</v>
      </c>
      <c r="B11" s="100" t="s">
        <v>38</v>
      </c>
      <c r="C11" s="104" t="s">
        <v>39</v>
      </c>
      <c r="D11" s="104" t="s">
        <v>40</v>
      </c>
      <c r="E11" s="4"/>
      <c r="F11" s="5"/>
      <c r="G11" s="5"/>
      <c r="H11" s="5"/>
      <c r="I11" s="7"/>
      <c r="J11" s="7"/>
      <c r="K11" s="8"/>
    </row>
    <row r="12" spans="1:15" outlineLevel="1" x14ac:dyDescent="0.35">
      <c r="A12" s="9" t="str">
        <f>A21</f>
        <v>Personnel staff</v>
      </c>
      <c r="B12" s="98">
        <f>I35</f>
        <v>0</v>
      </c>
      <c r="C12" s="117">
        <f>J35</f>
        <v>0</v>
      </c>
      <c r="D12" s="117">
        <f>K35</f>
        <v>0</v>
      </c>
      <c r="E12" s="4"/>
      <c r="F12" s="5"/>
      <c r="G12" s="5"/>
      <c r="H12" s="5"/>
      <c r="I12" s="10"/>
      <c r="J12" s="10"/>
      <c r="K12" s="11"/>
    </row>
    <row r="13" spans="1:15" outlineLevel="1" x14ac:dyDescent="0.35">
      <c r="A13" s="9" t="str">
        <f>A36</f>
        <v>Consultants</v>
      </c>
      <c r="B13" s="98">
        <f>I48</f>
        <v>0</v>
      </c>
      <c r="C13" s="117">
        <f>J48</f>
        <v>0</v>
      </c>
      <c r="D13" s="117">
        <f>K48</f>
        <v>0</v>
      </c>
      <c r="E13" s="26"/>
      <c r="F13" s="5"/>
      <c r="G13" s="5"/>
      <c r="H13" s="5"/>
      <c r="I13" s="11"/>
      <c r="J13" s="11"/>
      <c r="K13" s="11"/>
    </row>
    <row r="14" spans="1:15" outlineLevel="1" x14ac:dyDescent="0.35">
      <c r="A14" s="9" t="str">
        <f>A49</f>
        <v>Equipemment</v>
      </c>
      <c r="B14" s="98">
        <f>I62</f>
        <v>0</v>
      </c>
      <c r="C14" s="117">
        <f>J62</f>
        <v>0</v>
      </c>
      <c r="D14" s="117">
        <f>K62</f>
        <v>0</v>
      </c>
      <c r="E14" s="26"/>
      <c r="F14" s="5"/>
      <c r="G14" s="5"/>
      <c r="H14" s="5"/>
      <c r="I14" s="11"/>
      <c r="J14" s="11"/>
      <c r="K14" s="11"/>
    </row>
    <row r="15" spans="1:15" outlineLevel="1" x14ac:dyDescent="0.35">
      <c r="A15" s="9" t="str">
        <f>A63</f>
        <v>Déplacements et voyages</v>
      </c>
      <c r="B15" s="98">
        <f>I74</f>
        <v>0</v>
      </c>
      <c r="C15" s="117">
        <f>J74</f>
        <v>0</v>
      </c>
      <c r="D15" s="117">
        <f>K74</f>
        <v>0</v>
      </c>
      <c r="E15" s="26"/>
      <c r="F15" s="5"/>
      <c r="G15" s="5"/>
      <c r="H15" s="5"/>
      <c r="I15" s="11"/>
      <c r="J15" s="11"/>
      <c r="K15" s="11"/>
    </row>
    <row r="16" spans="1:15" ht="15" outlineLevel="1" thickBot="1" x14ac:dyDescent="0.4">
      <c r="A16" s="9" t="str">
        <f>A75</f>
        <v>Autres coûts d'activités</v>
      </c>
      <c r="B16" s="98">
        <f t="shared" ref="B16:D17" si="0">I89</f>
        <v>0</v>
      </c>
      <c r="C16" s="117">
        <f t="shared" si="0"/>
        <v>0</v>
      </c>
      <c r="D16" s="117">
        <f t="shared" si="0"/>
        <v>0</v>
      </c>
      <c r="E16" s="26"/>
      <c r="F16" s="5"/>
      <c r="G16" s="5"/>
      <c r="H16" s="5"/>
      <c r="I16" s="11"/>
      <c r="J16" s="11"/>
      <c r="K16" s="11"/>
    </row>
    <row r="17" spans="1:35" ht="15" outlineLevel="1" thickBot="1" x14ac:dyDescent="0.4">
      <c r="A17" s="12" t="s">
        <v>0</v>
      </c>
      <c r="B17" s="99">
        <f t="shared" si="0"/>
        <v>0</v>
      </c>
      <c r="C17" s="118">
        <f t="shared" si="0"/>
        <v>0</v>
      </c>
      <c r="D17" s="118">
        <f t="shared" si="0"/>
        <v>0</v>
      </c>
      <c r="E17" s="27"/>
      <c r="F17" s="5"/>
      <c r="G17" s="5"/>
      <c r="H17" s="5"/>
      <c r="I17" s="13"/>
      <c r="J17" s="13"/>
      <c r="K17" s="13"/>
    </row>
    <row r="18" spans="1:35" x14ac:dyDescent="0.35">
      <c r="A18" s="3"/>
      <c r="B18" s="4"/>
      <c r="C18" s="4"/>
      <c r="D18" s="4"/>
      <c r="E18" s="4"/>
      <c r="F18" s="5"/>
      <c r="G18" s="5"/>
      <c r="H18" s="5"/>
      <c r="I18" s="5"/>
      <c r="J18" s="5"/>
      <c r="K18" s="4"/>
    </row>
    <row r="19" spans="1:35" ht="17.25" customHeight="1" thickBot="1" x14ac:dyDescent="0.45">
      <c r="A19" s="45" t="str">
        <f>"BUDGET DETAILLE DE GRANT HRASA № "&amp;B4&amp;": "&amp;B3</f>
        <v xml:space="preserve">BUDGET DETAILLE DE GRANT HRASA № : </v>
      </c>
      <c r="B19" s="4"/>
      <c r="C19" s="4"/>
      <c r="D19" s="4"/>
      <c r="E19" s="4"/>
      <c r="F19" s="5"/>
      <c r="G19" s="5"/>
      <c r="H19" s="5"/>
      <c r="I19" s="5"/>
      <c r="J19" s="5"/>
      <c r="K19" s="14"/>
      <c r="P19" s="45" t="s">
        <v>29</v>
      </c>
      <c r="AB19" s="45" t="s">
        <v>30</v>
      </c>
    </row>
    <row r="20" spans="1:35" s="19" customFormat="1" ht="29" thickBot="1" x14ac:dyDescent="0.4">
      <c r="A20" s="50" t="s">
        <v>53</v>
      </c>
      <c r="B20" s="50" t="s">
        <v>12</v>
      </c>
      <c r="C20" s="50" t="s">
        <v>25</v>
      </c>
      <c r="D20" s="50" t="s">
        <v>7</v>
      </c>
      <c r="E20" s="50" t="s">
        <v>8</v>
      </c>
      <c r="F20" s="50" t="s">
        <v>66</v>
      </c>
      <c r="G20" s="50" t="s">
        <v>9</v>
      </c>
      <c r="H20" s="50" t="s">
        <v>14</v>
      </c>
      <c r="I20" s="50" t="s">
        <v>26</v>
      </c>
      <c r="J20" s="50" t="s">
        <v>10</v>
      </c>
      <c r="K20" s="50" t="s">
        <v>11</v>
      </c>
      <c r="L20" s="51" t="s">
        <v>13</v>
      </c>
      <c r="N20" s="52" t="s">
        <v>27</v>
      </c>
      <c r="O20" s="52"/>
      <c r="P20" s="119" t="str">
        <f>"Leverage "&amp;B5</f>
        <v xml:space="preserve">Leverage </v>
      </c>
      <c r="Q20" s="120"/>
      <c r="R20" s="119" t="str">
        <f>IF(ISBLANK(B6),"","Leverage "&amp;B6)</f>
        <v/>
      </c>
      <c r="S20" s="120"/>
      <c r="T20" s="119" t="str">
        <f>IF(ISBLANK(B7),"","Leverage "&amp;B7)</f>
        <v/>
      </c>
      <c r="U20" s="120"/>
      <c r="V20" s="119" t="str">
        <f>IF(ISBLANK(B8),"","Leverage "&amp;B8)</f>
        <v/>
      </c>
      <c r="W20" s="120"/>
      <c r="X20" s="119" t="str">
        <f>IF(ISBLANK(B9),"","Leverage "&amp;B9)</f>
        <v/>
      </c>
      <c r="Y20" s="120"/>
      <c r="Z20" s="53" t="s">
        <v>48</v>
      </c>
      <c r="AB20" s="54" t="s">
        <v>31</v>
      </c>
      <c r="AC20" s="54" t="s">
        <v>35</v>
      </c>
      <c r="AD20" s="54" t="s">
        <v>32</v>
      </c>
      <c r="AE20" s="54" t="s">
        <v>33</v>
      </c>
      <c r="AF20" s="54" t="s">
        <v>18</v>
      </c>
      <c r="AG20" s="54" t="s">
        <v>51</v>
      </c>
      <c r="AH20" s="54" t="s">
        <v>34</v>
      </c>
      <c r="AI20" s="54" t="s">
        <v>36</v>
      </c>
    </row>
    <row r="21" spans="1:35" s="58" customFormat="1" ht="17" customHeight="1" x14ac:dyDescent="0.35">
      <c r="A21" s="31" t="s">
        <v>4</v>
      </c>
      <c r="B21" s="32"/>
      <c r="C21" s="32"/>
      <c r="D21" s="32"/>
      <c r="E21" s="32"/>
      <c r="F21" s="32"/>
      <c r="G21" s="32"/>
      <c r="H21" s="32"/>
      <c r="I21" s="32"/>
      <c r="J21" s="32"/>
      <c r="K21" s="33"/>
      <c r="L21" s="55"/>
      <c r="M21" s="56"/>
      <c r="N21" s="57"/>
      <c r="O21" s="57"/>
      <c r="P21" s="105" t="s">
        <v>46</v>
      </c>
      <c r="Q21" s="105" t="s">
        <v>47</v>
      </c>
      <c r="R21" s="105" t="s">
        <v>46</v>
      </c>
      <c r="S21" s="105" t="s">
        <v>47</v>
      </c>
      <c r="T21" s="105" t="s">
        <v>46</v>
      </c>
      <c r="U21" s="105" t="s">
        <v>47</v>
      </c>
      <c r="V21" s="105" t="s">
        <v>46</v>
      </c>
      <c r="W21" s="105" t="s">
        <v>47</v>
      </c>
      <c r="X21" s="105" t="s">
        <v>46</v>
      </c>
      <c r="Y21" s="105" t="s">
        <v>47</v>
      </c>
      <c r="Z21" s="32"/>
      <c r="AB21" s="32" t="str">
        <f>A21</f>
        <v>Personnel staff</v>
      </c>
      <c r="AC21" s="32"/>
      <c r="AD21" s="32"/>
      <c r="AE21" s="32"/>
      <c r="AF21" s="32"/>
      <c r="AG21" s="32"/>
      <c r="AH21" s="32"/>
      <c r="AI21" s="32"/>
    </row>
    <row r="22" spans="1:35" s="58" customFormat="1" ht="14" x14ac:dyDescent="0.35">
      <c r="A22" s="46"/>
      <c r="B22" s="46"/>
      <c r="C22" s="94"/>
      <c r="D22" s="48"/>
      <c r="E22" s="28"/>
      <c r="F22" s="28"/>
      <c r="G22" s="28">
        <v>1</v>
      </c>
      <c r="H22" s="47"/>
      <c r="I22" s="59">
        <f>D22*F22*G22*H22</f>
        <v>0</v>
      </c>
      <c r="J22" s="59" t="str">
        <f>IF(C22=LOV!$C$2,I22,"")</f>
        <v/>
      </c>
      <c r="K22" s="59" t="str">
        <f>IF(C22=LOV!$C$3,I22,"")</f>
        <v/>
      </c>
      <c r="L22" s="49"/>
      <c r="M22" s="56"/>
      <c r="N22" s="60">
        <f>IF(D22*F22=0,0,1-SUM(H22,P22,R22,T22,V22,X22))</f>
        <v>0</v>
      </c>
      <c r="O22" s="57"/>
      <c r="P22" s="47"/>
      <c r="Q22" s="101" t="str">
        <f>IF(ISBLANK(P22),"",P22*$D22*$F22*$G22)</f>
        <v/>
      </c>
      <c r="R22" s="47"/>
      <c r="S22" s="101" t="str">
        <f>IF(ISBLANK(R22),"",R22*$D22*$F22*$G22)</f>
        <v/>
      </c>
      <c r="T22" s="47"/>
      <c r="U22" s="101" t="str">
        <f>IF(ISBLANK(T22),"",T22*$D22*$F22*$G22)</f>
        <v/>
      </c>
      <c r="V22" s="47"/>
      <c r="W22" s="101" t="str">
        <f>IF(ISBLANK(V22),"",V22*$D22*$F22*$G22)</f>
        <v/>
      </c>
      <c r="X22" s="47"/>
      <c r="Y22" s="101" t="str">
        <f>IF(ISBLANK(X22),"",X22*$D22*$F22*$G22)</f>
        <v/>
      </c>
      <c r="Z22" s="103">
        <f>SUM(Q22,S22,U22,W22,Y22)</f>
        <v>0</v>
      </c>
      <c r="AB22" s="46" t="str">
        <f>C22&amp;": "&amp;A22&amp;" ("&amp;B22&amp;")"</f>
        <v>:  ()</v>
      </c>
      <c r="AC22" s="28" t="str">
        <f>F22&amp;" x "&amp;G22</f>
        <v xml:space="preserve"> x 1</v>
      </c>
      <c r="AD22" s="46"/>
      <c r="AE22" s="108">
        <f>D22</f>
        <v>0</v>
      </c>
      <c r="AF22" s="28">
        <f>E22</f>
        <v>0</v>
      </c>
      <c r="AG22" s="61"/>
      <c r="AH22" s="46"/>
      <c r="AI22" s="46"/>
    </row>
    <row r="23" spans="1:35" s="58" customFormat="1" ht="17" customHeight="1" x14ac:dyDescent="0.35">
      <c r="A23" s="46"/>
      <c r="B23" s="46"/>
      <c r="C23" s="94"/>
      <c r="D23" s="48"/>
      <c r="E23" s="28"/>
      <c r="F23" s="28"/>
      <c r="G23" s="28">
        <v>1</v>
      </c>
      <c r="H23" s="47"/>
      <c r="I23" s="59">
        <f t="shared" ref="I23:I33" si="1">D23*F23*G23*H23</f>
        <v>0</v>
      </c>
      <c r="J23" s="59" t="str">
        <f>IF(C23=LOV!$C$2,I23,"")</f>
        <v/>
      </c>
      <c r="K23" s="59" t="str">
        <f>IF(C23=LOV!$C$3,I23,"")</f>
        <v/>
      </c>
      <c r="L23" s="55"/>
      <c r="M23" s="56"/>
      <c r="N23" s="60">
        <f t="shared" ref="N23:N86" si="2">IF(D23*F23=0,0,1-SUM(H23,P23,R23,T23,V23,X23))</f>
        <v>0</v>
      </c>
      <c r="O23" s="57"/>
      <c r="P23" s="47"/>
      <c r="Q23" s="101" t="str">
        <f t="shared" ref="Q23:Q33" si="3">IF(ISBLANK(P23),"",P23*$D23*$F23*$G23)</f>
        <v/>
      </c>
      <c r="R23" s="47"/>
      <c r="S23" s="101" t="str">
        <f t="shared" ref="S23" si="4">IF(ISBLANK(R23),"",R23*$D23*$F23*$G23)</f>
        <v/>
      </c>
      <c r="T23" s="47"/>
      <c r="U23" s="101" t="str">
        <f t="shared" ref="U23" si="5">IF(ISBLANK(T23),"",T23*$D23*$F23*$G23)</f>
        <v/>
      </c>
      <c r="V23" s="47"/>
      <c r="W23" s="101" t="str">
        <f t="shared" ref="W23" si="6">IF(ISBLANK(V23),"",V23*$D23*$F23*$G23)</f>
        <v/>
      </c>
      <c r="X23" s="47"/>
      <c r="Y23" s="101" t="str">
        <f t="shared" ref="Y23" si="7">IF(ISBLANK(X23),"",X23*$D23*$F23*$G23)</f>
        <v/>
      </c>
      <c r="Z23" s="103">
        <f t="shared" ref="Z23:Z33" si="8">SUM(Q23,S23,U23,W23,Y23)</f>
        <v>0</v>
      </c>
      <c r="AB23" s="46" t="str">
        <f t="shared" ref="AB23:AB33" si="9">C23&amp;": "&amp;A23&amp;" ("&amp;B23&amp;")"</f>
        <v>:  ()</v>
      </c>
      <c r="AC23" s="28" t="str">
        <f t="shared" ref="AC23:AC33" si="10">F23&amp;" x "&amp;G23</f>
        <v xml:space="preserve"> x 1</v>
      </c>
      <c r="AD23" s="46"/>
      <c r="AE23" s="108">
        <f t="shared" ref="AE23:AE33" si="11">D23</f>
        <v>0</v>
      </c>
      <c r="AF23" s="28">
        <f t="shared" ref="AF23:AF33" si="12">E23</f>
        <v>0</v>
      </c>
      <c r="AG23" s="61"/>
      <c r="AH23" s="46"/>
      <c r="AI23" s="46"/>
    </row>
    <row r="24" spans="1:35" s="58" customFormat="1" ht="17" customHeight="1" x14ac:dyDescent="0.35">
      <c r="A24" s="46"/>
      <c r="B24" s="46"/>
      <c r="C24" s="94"/>
      <c r="D24" s="48"/>
      <c r="E24" s="28"/>
      <c r="F24" s="28"/>
      <c r="G24" s="28">
        <v>1</v>
      </c>
      <c r="H24" s="47"/>
      <c r="I24" s="59">
        <f t="shared" si="1"/>
        <v>0</v>
      </c>
      <c r="J24" s="59" t="str">
        <f>IF(C24=LOV!$C$2,I24,"")</f>
        <v/>
      </c>
      <c r="K24" s="59" t="str">
        <f>IF(C24=LOV!$C$3,I24,"")</f>
        <v/>
      </c>
      <c r="L24" s="55"/>
      <c r="M24" s="56"/>
      <c r="N24" s="60">
        <f t="shared" si="2"/>
        <v>0</v>
      </c>
      <c r="O24" s="57"/>
      <c r="P24" s="47"/>
      <c r="Q24" s="101" t="str">
        <f t="shared" si="3"/>
        <v/>
      </c>
      <c r="R24" s="47"/>
      <c r="S24" s="101" t="str">
        <f t="shared" ref="S24" si="13">IF(ISBLANK(R24),"",R24*$D24*$F24*$G24)</f>
        <v/>
      </c>
      <c r="T24" s="47"/>
      <c r="U24" s="101" t="str">
        <f t="shared" ref="U24" si="14">IF(ISBLANK(T24),"",T24*$D24*$F24*$G24)</f>
        <v/>
      </c>
      <c r="V24" s="47"/>
      <c r="W24" s="101" t="str">
        <f t="shared" ref="W24" si="15">IF(ISBLANK(V24),"",V24*$D24*$F24*$G24)</f>
        <v/>
      </c>
      <c r="X24" s="47"/>
      <c r="Y24" s="101" t="str">
        <f t="shared" ref="Y24" si="16">IF(ISBLANK(X24),"",X24*$D24*$F24*$G24)</f>
        <v/>
      </c>
      <c r="Z24" s="103">
        <f t="shared" si="8"/>
        <v>0</v>
      </c>
      <c r="AB24" s="46" t="str">
        <f t="shared" si="9"/>
        <v>:  ()</v>
      </c>
      <c r="AC24" s="28" t="str">
        <f t="shared" si="10"/>
        <v xml:space="preserve"> x 1</v>
      </c>
      <c r="AD24" s="46"/>
      <c r="AE24" s="108">
        <f t="shared" si="11"/>
        <v>0</v>
      </c>
      <c r="AF24" s="28">
        <f t="shared" si="12"/>
        <v>0</v>
      </c>
      <c r="AG24" s="61"/>
      <c r="AH24" s="46"/>
      <c r="AI24" s="46"/>
    </row>
    <row r="25" spans="1:35" s="58" customFormat="1" ht="17" customHeight="1" x14ac:dyDescent="0.35">
      <c r="A25" s="46"/>
      <c r="B25" s="46"/>
      <c r="C25" s="94"/>
      <c r="D25" s="48"/>
      <c r="E25" s="28"/>
      <c r="F25" s="28"/>
      <c r="G25" s="28">
        <v>1</v>
      </c>
      <c r="H25" s="47"/>
      <c r="I25" s="59">
        <f t="shared" si="1"/>
        <v>0</v>
      </c>
      <c r="J25" s="59" t="str">
        <f>IF(C25=LOV!$C$2,I25,"")</f>
        <v/>
      </c>
      <c r="K25" s="59" t="str">
        <f>IF(C25=LOV!$C$3,I25,"")</f>
        <v/>
      </c>
      <c r="L25" s="55"/>
      <c r="M25" s="56"/>
      <c r="N25" s="60">
        <f t="shared" si="2"/>
        <v>0</v>
      </c>
      <c r="O25" s="57"/>
      <c r="P25" s="47"/>
      <c r="Q25" s="101" t="str">
        <f t="shared" si="3"/>
        <v/>
      </c>
      <c r="R25" s="47"/>
      <c r="S25" s="101" t="str">
        <f t="shared" ref="S25" si="17">IF(ISBLANK(R25),"",R25*$D25*$F25*$G25)</f>
        <v/>
      </c>
      <c r="T25" s="47"/>
      <c r="U25" s="101" t="str">
        <f t="shared" ref="U25" si="18">IF(ISBLANK(T25),"",T25*$D25*$F25*$G25)</f>
        <v/>
      </c>
      <c r="V25" s="47"/>
      <c r="W25" s="101" t="str">
        <f t="shared" ref="W25" si="19">IF(ISBLANK(V25),"",V25*$D25*$F25*$G25)</f>
        <v/>
      </c>
      <c r="X25" s="47"/>
      <c r="Y25" s="101" t="str">
        <f t="shared" ref="Y25" si="20">IF(ISBLANK(X25),"",X25*$D25*$F25*$G25)</f>
        <v/>
      </c>
      <c r="Z25" s="103">
        <f t="shared" si="8"/>
        <v>0</v>
      </c>
      <c r="AB25" s="46" t="str">
        <f t="shared" si="9"/>
        <v>:  ()</v>
      </c>
      <c r="AC25" s="28" t="str">
        <f t="shared" si="10"/>
        <v xml:space="preserve"> x 1</v>
      </c>
      <c r="AD25" s="46"/>
      <c r="AE25" s="108">
        <f t="shared" si="11"/>
        <v>0</v>
      </c>
      <c r="AF25" s="28">
        <f t="shared" si="12"/>
        <v>0</v>
      </c>
      <c r="AG25" s="61"/>
      <c r="AH25" s="46"/>
      <c r="AI25" s="46"/>
    </row>
    <row r="26" spans="1:35" s="58" customFormat="1" ht="17" customHeight="1" x14ac:dyDescent="0.35">
      <c r="A26" s="46"/>
      <c r="B26" s="46"/>
      <c r="C26" s="94"/>
      <c r="D26" s="48"/>
      <c r="E26" s="28"/>
      <c r="F26" s="28"/>
      <c r="G26" s="28">
        <v>1</v>
      </c>
      <c r="H26" s="47"/>
      <c r="I26" s="59">
        <f t="shared" si="1"/>
        <v>0</v>
      </c>
      <c r="J26" s="59" t="str">
        <f>IF(C26=LOV!$C$2,I26,"")</f>
        <v/>
      </c>
      <c r="K26" s="59" t="str">
        <f>IF(C26=LOV!$C$3,I26,"")</f>
        <v/>
      </c>
      <c r="L26" s="55"/>
      <c r="M26" s="56"/>
      <c r="N26" s="60">
        <f t="shared" si="2"/>
        <v>0</v>
      </c>
      <c r="O26" s="57"/>
      <c r="P26" s="47"/>
      <c r="Q26" s="101" t="str">
        <f t="shared" si="3"/>
        <v/>
      </c>
      <c r="R26" s="47"/>
      <c r="S26" s="101" t="str">
        <f t="shared" ref="S26" si="21">IF(ISBLANK(R26),"",R26*$D26*$F26*$G26)</f>
        <v/>
      </c>
      <c r="T26" s="47"/>
      <c r="U26" s="101" t="str">
        <f t="shared" ref="U26" si="22">IF(ISBLANK(T26),"",T26*$D26*$F26*$G26)</f>
        <v/>
      </c>
      <c r="V26" s="47"/>
      <c r="W26" s="101" t="str">
        <f t="shared" ref="W26" si="23">IF(ISBLANK(V26),"",V26*$D26*$F26*$G26)</f>
        <v/>
      </c>
      <c r="X26" s="47"/>
      <c r="Y26" s="101" t="str">
        <f t="shared" ref="Y26" si="24">IF(ISBLANK(X26),"",X26*$D26*$F26*$G26)</f>
        <v/>
      </c>
      <c r="Z26" s="103">
        <f t="shared" si="8"/>
        <v>0</v>
      </c>
      <c r="AB26" s="46" t="str">
        <f t="shared" si="9"/>
        <v>:  ()</v>
      </c>
      <c r="AC26" s="28" t="str">
        <f t="shared" si="10"/>
        <v xml:space="preserve"> x 1</v>
      </c>
      <c r="AD26" s="46"/>
      <c r="AE26" s="108">
        <f t="shared" si="11"/>
        <v>0</v>
      </c>
      <c r="AF26" s="28">
        <f t="shared" si="12"/>
        <v>0</v>
      </c>
      <c r="AG26" s="61"/>
      <c r="AH26" s="46"/>
      <c r="AI26" s="46"/>
    </row>
    <row r="27" spans="1:35" s="58" customFormat="1" ht="17" customHeight="1" x14ac:dyDescent="0.35">
      <c r="A27" s="46"/>
      <c r="B27" s="46"/>
      <c r="C27" s="94"/>
      <c r="D27" s="48"/>
      <c r="E27" s="28"/>
      <c r="F27" s="28"/>
      <c r="G27" s="28">
        <v>1</v>
      </c>
      <c r="H27" s="47"/>
      <c r="I27" s="59">
        <f t="shared" si="1"/>
        <v>0</v>
      </c>
      <c r="J27" s="59" t="str">
        <f>IF(C27=LOV!$C$2,I27,"")</f>
        <v/>
      </c>
      <c r="K27" s="59" t="str">
        <f>IF(C27=LOV!$C$3,I27,"")</f>
        <v/>
      </c>
      <c r="L27" s="55"/>
      <c r="M27" s="56"/>
      <c r="N27" s="60">
        <f t="shared" si="2"/>
        <v>0</v>
      </c>
      <c r="O27" s="57"/>
      <c r="P27" s="47"/>
      <c r="Q27" s="101" t="str">
        <f t="shared" si="3"/>
        <v/>
      </c>
      <c r="R27" s="47"/>
      <c r="S27" s="101" t="str">
        <f t="shared" ref="S27" si="25">IF(ISBLANK(R27),"",R27*$D27*$F27*$G27)</f>
        <v/>
      </c>
      <c r="T27" s="47"/>
      <c r="U27" s="101" t="str">
        <f t="shared" ref="U27" si="26">IF(ISBLANK(T27),"",T27*$D27*$F27*$G27)</f>
        <v/>
      </c>
      <c r="V27" s="47"/>
      <c r="W27" s="101" t="str">
        <f t="shared" ref="W27" si="27">IF(ISBLANK(V27),"",V27*$D27*$F27*$G27)</f>
        <v/>
      </c>
      <c r="X27" s="47"/>
      <c r="Y27" s="101" t="str">
        <f t="shared" ref="Y27" si="28">IF(ISBLANK(X27),"",X27*$D27*$F27*$G27)</f>
        <v/>
      </c>
      <c r="Z27" s="103">
        <f t="shared" si="8"/>
        <v>0</v>
      </c>
      <c r="AB27" s="46" t="str">
        <f t="shared" si="9"/>
        <v>:  ()</v>
      </c>
      <c r="AC27" s="28" t="str">
        <f t="shared" si="10"/>
        <v xml:space="preserve"> x 1</v>
      </c>
      <c r="AD27" s="46"/>
      <c r="AE27" s="108">
        <f t="shared" si="11"/>
        <v>0</v>
      </c>
      <c r="AF27" s="28">
        <f t="shared" si="12"/>
        <v>0</v>
      </c>
      <c r="AG27" s="61"/>
      <c r="AH27" s="46"/>
      <c r="AI27" s="46"/>
    </row>
    <row r="28" spans="1:35" s="58" customFormat="1" ht="17" customHeight="1" x14ac:dyDescent="0.35">
      <c r="A28" s="46"/>
      <c r="B28" s="46"/>
      <c r="C28" s="94"/>
      <c r="D28" s="48"/>
      <c r="E28" s="28"/>
      <c r="F28" s="28"/>
      <c r="G28" s="28">
        <v>1</v>
      </c>
      <c r="H28" s="47"/>
      <c r="I28" s="59">
        <f t="shared" si="1"/>
        <v>0</v>
      </c>
      <c r="J28" s="59" t="str">
        <f>IF(C28=LOV!$C$2,I28,"")</f>
        <v/>
      </c>
      <c r="K28" s="59" t="str">
        <f>IF(C28=LOV!$C$3,I28,"")</f>
        <v/>
      </c>
      <c r="L28" s="55"/>
      <c r="M28" s="56"/>
      <c r="N28" s="60">
        <f t="shared" si="2"/>
        <v>0</v>
      </c>
      <c r="O28" s="57"/>
      <c r="P28" s="47"/>
      <c r="Q28" s="101" t="str">
        <f t="shared" si="3"/>
        <v/>
      </c>
      <c r="R28" s="47"/>
      <c r="S28" s="101" t="str">
        <f t="shared" ref="S28" si="29">IF(ISBLANK(R28),"",R28*$D28*$F28*$G28)</f>
        <v/>
      </c>
      <c r="T28" s="47"/>
      <c r="U28" s="101" t="str">
        <f t="shared" ref="U28" si="30">IF(ISBLANK(T28),"",T28*$D28*$F28*$G28)</f>
        <v/>
      </c>
      <c r="V28" s="47"/>
      <c r="W28" s="101" t="str">
        <f t="shared" ref="W28" si="31">IF(ISBLANK(V28),"",V28*$D28*$F28*$G28)</f>
        <v/>
      </c>
      <c r="X28" s="47"/>
      <c r="Y28" s="101" t="str">
        <f t="shared" ref="Y28" si="32">IF(ISBLANK(X28),"",X28*$D28*$F28*$G28)</f>
        <v/>
      </c>
      <c r="Z28" s="103">
        <f t="shared" si="8"/>
        <v>0</v>
      </c>
      <c r="AB28" s="46" t="str">
        <f t="shared" si="9"/>
        <v>:  ()</v>
      </c>
      <c r="AC28" s="28" t="str">
        <f t="shared" si="10"/>
        <v xml:space="preserve"> x 1</v>
      </c>
      <c r="AD28" s="46"/>
      <c r="AE28" s="108">
        <f t="shared" si="11"/>
        <v>0</v>
      </c>
      <c r="AF28" s="28">
        <f t="shared" si="12"/>
        <v>0</v>
      </c>
      <c r="AG28" s="61"/>
      <c r="AH28" s="46"/>
      <c r="AI28" s="46"/>
    </row>
    <row r="29" spans="1:35" s="58" customFormat="1" ht="17" customHeight="1" x14ac:dyDescent="0.35">
      <c r="A29" s="46"/>
      <c r="B29" s="46"/>
      <c r="C29" s="94"/>
      <c r="D29" s="48"/>
      <c r="E29" s="28"/>
      <c r="F29" s="28"/>
      <c r="G29" s="28">
        <v>1</v>
      </c>
      <c r="H29" s="47"/>
      <c r="I29" s="59">
        <f t="shared" si="1"/>
        <v>0</v>
      </c>
      <c r="J29" s="59" t="str">
        <f>IF(C29=LOV!$C$2,I29,"")</f>
        <v/>
      </c>
      <c r="K29" s="59" t="str">
        <f>IF(C29=LOV!$C$3,I29,"")</f>
        <v/>
      </c>
      <c r="L29" s="55"/>
      <c r="M29" s="56"/>
      <c r="N29" s="60">
        <f t="shared" si="2"/>
        <v>0</v>
      </c>
      <c r="O29" s="57"/>
      <c r="P29" s="47"/>
      <c r="Q29" s="101" t="str">
        <f t="shared" si="3"/>
        <v/>
      </c>
      <c r="R29" s="47"/>
      <c r="S29" s="101" t="str">
        <f t="shared" ref="S29" si="33">IF(ISBLANK(R29),"",R29*$D29*$F29*$G29)</f>
        <v/>
      </c>
      <c r="T29" s="47"/>
      <c r="U29" s="101" t="str">
        <f t="shared" ref="U29" si="34">IF(ISBLANK(T29),"",T29*$D29*$F29*$G29)</f>
        <v/>
      </c>
      <c r="V29" s="47"/>
      <c r="W29" s="101" t="str">
        <f t="shared" ref="W29" si="35">IF(ISBLANK(V29),"",V29*$D29*$F29*$G29)</f>
        <v/>
      </c>
      <c r="X29" s="47"/>
      <c r="Y29" s="101" t="str">
        <f t="shared" ref="Y29" si="36">IF(ISBLANK(X29),"",X29*$D29*$F29*$G29)</f>
        <v/>
      </c>
      <c r="Z29" s="103">
        <f t="shared" si="8"/>
        <v>0</v>
      </c>
      <c r="AB29" s="46" t="str">
        <f t="shared" si="9"/>
        <v>:  ()</v>
      </c>
      <c r="AC29" s="28" t="str">
        <f t="shared" si="10"/>
        <v xml:space="preserve"> x 1</v>
      </c>
      <c r="AD29" s="46"/>
      <c r="AE29" s="108">
        <f t="shared" si="11"/>
        <v>0</v>
      </c>
      <c r="AF29" s="28">
        <f t="shared" si="12"/>
        <v>0</v>
      </c>
      <c r="AG29" s="61"/>
      <c r="AH29" s="46"/>
      <c r="AI29" s="46"/>
    </row>
    <row r="30" spans="1:35" s="58" customFormat="1" ht="17" customHeight="1" x14ac:dyDescent="0.35">
      <c r="A30" s="46"/>
      <c r="B30" s="46"/>
      <c r="C30" s="94"/>
      <c r="D30" s="48"/>
      <c r="E30" s="28"/>
      <c r="F30" s="28"/>
      <c r="G30" s="28">
        <v>1</v>
      </c>
      <c r="H30" s="47"/>
      <c r="I30" s="59">
        <f t="shared" si="1"/>
        <v>0</v>
      </c>
      <c r="J30" s="59" t="str">
        <f>IF(C30=LOV!$C$2,I30,"")</f>
        <v/>
      </c>
      <c r="K30" s="59" t="str">
        <f>IF(C30=LOV!$C$3,I30,"")</f>
        <v/>
      </c>
      <c r="L30" s="55"/>
      <c r="M30" s="56"/>
      <c r="N30" s="60">
        <f t="shared" si="2"/>
        <v>0</v>
      </c>
      <c r="O30" s="57"/>
      <c r="P30" s="47"/>
      <c r="Q30" s="101" t="str">
        <f t="shared" si="3"/>
        <v/>
      </c>
      <c r="R30" s="47"/>
      <c r="S30" s="101" t="str">
        <f t="shared" ref="S30" si="37">IF(ISBLANK(R30),"",R30*$D30*$F30*$G30)</f>
        <v/>
      </c>
      <c r="T30" s="47"/>
      <c r="U30" s="101" t="str">
        <f t="shared" ref="U30" si="38">IF(ISBLANK(T30),"",T30*$D30*$F30*$G30)</f>
        <v/>
      </c>
      <c r="V30" s="47"/>
      <c r="W30" s="101" t="str">
        <f t="shared" ref="W30" si="39">IF(ISBLANK(V30),"",V30*$D30*$F30*$G30)</f>
        <v/>
      </c>
      <c r="X30" s="47"/>
      <c r="Y30" s="101" t="str">
        <f t="shared" ref="Y30" si="40">IF(ISBLANK(X30),"",X30*$D30*$F30*$G30)</f>
        <v/>
      </c>
      <c r="Z30" s="103">
        <f t="shared" si="8"/>
        <v>0</v>
      </c>
      <c r="AB30" s="46" t="str">
        <f t="shared" si="9"/>
        <v>:  ()</v>
      </c>
      <c r="AC30" s="28" t="str">
        <f t="shared" si="10"/>
        <v xml:space="preserve"> x 1</v>
      </c>
      <c r="AD30" s="46"/>
      <c r="AE30" s="108">
        <f t="shared" si="11"/>
        <v>0</v>
      </c>
      <c r="AF30" s="28">
        <f t="shared" si="12"/>
        <v>0</v>
      </c>
      <c r="AG30" s="61"/>
      <c r="AH30" s="46"/>
      <c r="AI30" s="46"/>
    </row>
    <row r="31" spans="1:35" s="58" customFormat="1" ht="14" x14ac:dyDescent="0.35">
      <c r="A31" s="16"/>
      <c r="B31" s="16"/>
      <c r="C31" s="94"/>
      <c r="D31" s="48"/>
      <c r="E31" s="28"/>
      <c r="F31" s="28"/>
      <c r="G31" s="28">
        <v>1</v>
      </c>
      <c r="H31" s="47"/>
      <c r="I31" s="59">
        <f t="shared" si="1"/>
        <v>0</v>
      </c>
      <c r="J31" s="59" t="str">
        <f>IF(C31=LOV!$C$2,I31,"")</f>
        <v/>
      </c>
      <c r="K31" s="59" t="str">
        <f>IF(C31=LOV!$C$3,I31,"")</f>
        <v/>
      </c>
      <c r="L31" s="55"/>
      <c r="M31" s="56"/>
      <c r="N31" s="60">
        <f t="shared" si="2"/>
        <v>0</v>
      </c>
      <c r="O31" s="57"/>
      <c r="P31" s="47"/>
      <c r="Q31" s="101" t="str">
        <f t="shared" si="3"/>
        <v/>
      </c>
      <c r="R31" s="47"/>
      <c r="S31" s="101" t="str">
        <f t="shared" ref="S31" si="41">IF(ISBLANK(R31),"",R31*$D31*$F31*$G31)</f>
        <v/>
      </c>
      <c r="T31" s="47"/>
      <c r="U31" s="101" t="str">
        <f t="shared" ref="U31" si="42">IF(ISBLANK(T31),"",T31*$D31*$F31*$G31)</f>
        <v/>
      </c>
      <c r="V31" s="47"/>
      <c r="W31" s="101" t="str">
        <f t="shared" ref="W31" si="43">IF(ISBLANK(V31),"",V31*$D31*$F31*$G31)</f>
        <v/>
      </c>
      <c r="X31" s="47"/>
      <c r="Y31" s="101" t="str">
        <f t="shared" ref="Y31" si="44">IF(ISBLANK(X31),"",X31*$D31*$F31*$G31)</f>
        <v/>
      </c>
      <c r="Z31" s="103">
        <f t="shared" si="8"/>
        <v>0</v>
      </c>
      <c r="AB31" s="46" t="str">
        <f t="shared" si="9"/>
        <v>:  ()</v>
      </c>
      <c r="AC31" s="28" t="str">
        <f t="shared" si="10"/>
        <v xml:space="preserve"> x 1</v>
      </c>
      <c r="AD31" s="46"/>
      <c r="AE31" s="108">
        <f t="shared" si="11"/>
        <v>0</v>
      </c>
      <c r="AF31" s="28">
        <f t="shared" si="12"/>
        <v>0</v>
      </c>
      <c r="AG31" s="61"/>
      <c r="AH31" s="46"/>
      <c r="AI31" s="46"/>
    </row>
    <row r="32" spans="1:35" s="58" customFormat="1" ht="14" x14ac:dyDescent="0.35">
      <c r="A32" s="17"/>
      <c r="B32" s="17"/>
      <c r="C32" s="94"/>
      <c r="D32" s="48"/>
      <c r="E32" s="28"/>
      <c r="F32" s="28"/>
      <c r="G32" s="28">
        <v>1</v>
      </c>
      <c r="H32" s="47"/>
      <c r="I32" s="59">
        <f t="shared" si="1"/>
        <v>0</v>
      </c>
      <c r="J32" s="59" t="str">
        <f>IF(C32=LOV!$C$2,I32,"")</f>
        <v/>
      </c>
      <c r="K32" s="59" t="str">
        <f>IF(C32=LOV!$C$3,I32,"")</f>
        <v/>
      </c>
      <c r="L32" s="63"/>
      <c r="N32" s="60">
        <f t="shared" si="2"/>
        <v>0</v>
      </c>
      <c r="O32" s="57"/>
      <c r="P32" s="47"/>
      <c r="Q32" s="101" t="str">
        <f t="shared" si="3"/>
        <v/>
      </c>
      <c r="R32" s="47"/>
      <c r="S32" s="101" t="str">
        <f t="shared" ref="S32" si="45">IF(ISBLANK(R32),"",R32*$D32*$F32*$G32)</f>
        <v/>
      </c>
      <c r="T32" s="47"/>
      <c r="U32" s="101" t="str">
        <f t="shared" ref="U32" si="46">IF(ISBLANK(T32),"",T32*$D32*$F32*$G32)</f>
        <v/>
      </c>
      <c r="V32" s="47"/>
      <c r="W32" s="101" t="str">
        <f t="shared" ref="W32" si="47">IF(ISBLANK(V32),"",V32*$D32*$F32*$G32)</f>
        <v/>
      </c>
      <c r="X32" s="47"/>
      <c r="Y32" s="101" t="str">
        <f t="shared" ref="Y32" si="48">IF(ISBLANK(X32),"",X32*$D32*$F32*$G32)</f>
        <v/>
      </c>
      <c r="Z32" s="103">
        <f t="shared" si="8"/>
        <v>0</v>
      </c>
      <c r="AB32" s="46" t="str">
        <f t="shared" si="9"/>
        <v>:  ()</v>
      </c>
      <c r="AC32" s="28" t="str">
        <f t="shared" si="10"/>
        <v xml:space="preserve"> x 1</v>
      </c>
      <c r="AD32" s="46"/>
      <c r="AE32" s="108">
        <f t="shared" si="11"/>
        <v>0</v>
      </c>
      <c r="AF32" s="28">
        <f t="shared" si="12"/>
        <v>0</v>
      </c>
      <c r="AG32" s="61"/>
      <c r="AH32" s="46"/>
      <c r="AI32" s="46"/>
    </row>
    <row r="33" spans="1:35" s="58" customFormat="1" ht="14" x14ac:dyDescent="0.35">
      <c r="A33" s="17"/>
      <c r="B33" s="17"/>
      <c r="C33" s="94"/>
      <c r="D33" s="48"/>
      <c r="E33" s="28"/>
      <c r="F33" s="28"/>
      <c r="G33" s="28">
        <v>1</v>
      </c>
      <c r="H33" s="47"/>
      <c r="I33" s="59">
        <f t="shared" si="1"/>
        <v>0</v>
      </c>
      <c r="J33" s="59" t="str">
        <f>IF(C33=LOV!$C$2,I33,"")</f>
        <v/>
      </c>
      <c r="K33" s="59" t="str">
        <f>IF(C33=LOV!$C$3,I33,"")</f>
        <v/>
      </c>
      <c r="L33" s="55"/>
      <c r="N33" s="60">
        <f t="shared" si="2"/>
        <v>0</v>
      </c>
      <c r="O33" s="57"/>
      <c r="P33" s="47"/>
      <c r="Q33" s="101" t="str">
        <f t="shared" si="3"/>
        <v/>
      </c>
      <c r="R33" s="47"/>
      <c r="S33" s="101" t="str">
        <f t="shared" ref="S33" si="49">IF(ISBLANK(R33),"",R33*$D33*$F33*$G33)</f>
        <v/>
      </c>
      <c r="T33" s="47"/>
      <c r="U33" s="101" t="str">
        <f t="shared" ref="U33" si="50">IF(ISBLANK(T33),"",T33*$D33*$F33*$G33)</f>
        <v/>
      </c>
      <c r="V33" s="47"/>
      <c r="W33" s="101" t="str">
        <f t="shared" ref="W33" si="51">IF(ISBLANK(V33),"",V33*$D33*$F33*$G33)</f>
        <v/>
      </c>
      <c r="X33" s="47"/>
      <c r="Y33" s="101" t="str">
        <f t="shared" ref="Y33" si="52">IF(ISBLANK(X33),"",X33*$D33*$F33*$G33)</f>
        <v/>
      </c>
      <c r="Z33" s="103">
        <f t="shared" si="8"/>
        <v>0</v>
      </c>
      <c r="AB33" s="46" t="str">
        <f t="shared" si="9"/>
        <v>:  ()</v>
      </c>
      <c r="AC33" s="28" t="str">
        <f t="shared" si="10"/>
        <v xml:space="preserve"> x 1</v>
      </c>
      <c r="AD33" s="46"/>
      <c r="AE33" s="108">
        <f t="shared" si="11"/>
        <v>0</v>
      </c>
      <c r="AF33" s="28">
        <f t="shared" si="12"/>
        <v>0</v>
      </c>
      <c r="AG33" s="61"/>
      <c r="AH33" s="46"/>
      <c r="AI33" s="46"/>
    </row>
    <row r="34" spans="1:35" s="58" customFormat="1" thickBot="1" x14ac:dyDescent="0.4">
      <c r="A34" s="34"/>
      <c r="B34" s="34"/>
      <c r="C34" s="95"/>
      <c r="D34" s="64"/>
      <c r="E34" s="64"/>
      <c r="F34" s="65"/>
      <c r="G34" s="35"/>
      <c r="H34" s="65"/>
      <c r="I34" s="61"/>
      <c r="J34" s="61"/>
      <c r="K34" s="61"/>
      <c r="L34" s="55"/>
      <c r="N34" s="60">
        <f t="shared" si="2"/>
        <v>0</v>
      </c>
      <c r="O34" s="57"/>
      <c r="P34" s="65"/>
      <c r="Q34" s="102"/>
      <c r="R34" s="65"/>
      <c r="S34" s="102"/>
      <c r="T34" s="65"/>
      <c r="U34" s="102"/>
      <c r="V34" s="65"/>
      <c r="W34" s="102"/>
      <c r="X34" s="65"/>
      <c r="Y34" s="102"/>
      <c r="Z34" s="61"/>
      <c r="AB34" s="65"/>
      <c r="AC34" s="65"/>
      <c r="AD34" s="61"/>
      <c r="AE34" s="65"/>
      <c r="AF34" s="61"/>
      <c r="AG34" s="61"/>
      <c r="AH34" s="61"/>
      <c r="AI34" s="61"/>
    </row>
    <row r="35" spans="1:35" s="58" customFormat="1" thickBot="1" x14ac:dyDescent="0.4">
      <c r="A35" s="66" t="s">
        <v>2</v>
      </c>
      <c r="B35" s="67"/>
      <c r="C35" s="67"/>
      <c r="D35" s="68"/>
      <c r="E35" s="69"/>
      <c r="F35" s="70"/>
      <c r="G35" s="71"/>
      <c r="H35" s="106" t="e">
        <f>I35/SUM($I35,$Q35,$S35,$U35,$W35,$Y35)</f>
        <v>#DIV/0!</v>
      </c>
      <c r="I35" s="72">
        <f>SUM(I21:I34)</f>
        <v>0</v>
      </c>
      <c r="J35" s="72">
        <f>SUM(J21:J34)</f>
        <v>0</v>
      </c>
      <c r="K35" s="72">
        <f>SUM(K21:K34)</f>
        <v>0</v>
      </c>
      <c r="L35" s="73"/>
      <c r="N35" s="60"/>
      <c r="O35" s="57"/>
      <c r="P35" s="106" t="e">
        <f>Q35/SUM($I35,$Q35,$S35,$U35,$W35,$Y35)</f>
        <v>#DIV/0!</v>
      </c>
      <c r="Q35" s="84">
        <f>SUM(Q21:Q34)</f>
        <v>0</v>
      </c>
      <c r="R35" s="106" t="e">
        <f>S35/SUM($I35,$Q35,$S35,$U35,$W35,$Y35)</f>
        <v>#DIV/0!</v>
      </c>
      <c r="S35" s="84">
        <f>SUM(S21:S34)</f>
        <v>0</v>
      </c>
      <c r="T35" s="106" t="e">
        <f>U35/SUM($I35,$Q35,$S35,$U35,$W35,$Y35)</f>
        <v>#DIV/0!</v>
      </c>
      <c r="U35" s="84">
        <f>SUM(U21:U34)</f>
        <v>0</v>
      </c>
      <c r="V35" s="106" t="e">
        <f>W35/SUM($I35,$Q35,$S35,$U35,$W35,$Y35)</f>
        <v>#DIV/0!</v>
      </c>
      <c r="W35" s="84">
        <f>SUM(W21:W34)</f>
        <v>0</v>
      </c>
      <c r="X35" s="106" t="e">
        <f>Y35/SUM($I35,$Q35,$S35,$U35,$W35,$Y35)</f>
        <v>#DIV/0!</v>
      </c>
      <c r="Y35" s="84">
        <f>SUM(Y21:Y34)</f>
        <v>0</v>
      </c>
      <c r="Z35" s="84">
        <f>SUM(Z21:Z34)</f>
        <v>0</v>
      </c>
      <c r="AB35" s="71"/>
      <c r="AC35" s="71"/>
      <c r="AD35" s="68"/>
      <c r="AE35" s="71"/>
      <c r="AF35" s="68"/>
      <c r="AG35" s="68"/>
      <c r="AH35" s="68"/>
      <c r="AI35" s="68"/>
    </row>
    <row r="36" spans="1:35" s="75" customFormat="1" ht="14" customHeight="1" x14ac:dyDescent="0.35">
      <c r="A36" s="31" t="s">
        <v>5</v>
      </c>
      <c r="B36" s="32"/>
      <c r="C36" s="94"/>
      <c r="D36" s="32"/>
      <c r="E36" s="32"/>
      <c r="F36" s="32"/>
      <c r="G36" s="32"/>
      <c r="H36" s="32"/>
      <c r="I36" s="32"/>
      <c r="J36" s="32"/>
      <c r="K36" s="32"/>
      <c r="L36" s="74"/>
      <c r="N36" s="60"/>
      <c r="O36" s="7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B36" s="32" t="str">
        <f>A36</f>
        <v>Consultants</v>
      </c>
      <c r="AC36" s="32"/>
      <c r="AD36" s="32"/>
      <c r="AE36" s="32"/>
      <c r="AF36" s="32"/>
      <c r="AG36" s="32"/>
      <c r="AH36" s="32"/>
      <c r="AI36" s="32"/>
    </row>
    <row r="37" spans="1:35" s="75" customFormat="1" ht="14" customHeight="1" x14ac:dyDescent="0.35">
      <c r="A37" s="46"/>
      <c r="B37" s="46"/>
      <c r="C37" s="94"/>
      <c r="D37" s="48"/>
      <c r="E37" s="28"/>
      <c r="F37" s="28"/>
      <c r="G37" s="28">
        <v>1</v>
      </c>
      <c r="H37" s="47"/>
      <c r="I37" s="59">
        <f t="shared" ref="I37:I46" si="53">D37*F37*G37*H37</f>
        <v>0</v>
      </c>
      <c r="J37" s="59" t="str">
        <f>IF(C37=LOV!$C$2,I37,"")</f>
        <v/>
      </c>
      <c r="K37" s="59" t="str">
        <f>IF(C37=LOV!$C$3,I37,"")</f>
        <v/>
      </c>
      <c r="L37" s="74"/>
      <c r="N37" s="60">
        <f t="shared" si="2"/>
        <v>0</v>
      </c>
      <c r="O37" s="76"/>
      <c r="P37" s="47"/>
      <c r="Q37" s="101" t="str">
        <f>IF(ISBLANK(P37),"",P37*$D37*$F37*$G37)</f>
        <v/>
      </c>
      <c r="R37" s="47"/>
      <c r="S37" s="101" t="str">
        <f>IF(ISBLANK(R37),"",R37*$D37*$F37*$G37)</f>
        <v/>
      </c>
      <c r="T37" s="47"/>
      <c r="U37" s="101" t="str">
        <f>IF(ISBLANK(T37),"",T37*$D37*$F37*$G37)</f>
        <v/>
      </c>
      <c r="V37" s="47"/>
      <c r="W37" s="101" t="str">
        <f>IF(ISBLANK(V37),"",V37*$D37*$F37*$G37)</f>
        <v/>
      </c>
      <c r="X37" s="47"/>
      <c r="Y37" s="101" t="str">
        <f>IF(ISBLANK(X37),"",X37*$D37*$F37*$G37)</f>
        <v/>
      </c>
      <c r="Z37" s="103">
        <f t="shared" ref="Z37:Z46" si="54">SUM(Q37,S37,U37,W37,Y37)</f>
        <v>0</v>
      </c>
      <c r="AB37" s="46" t="str">
        <f t="shared" ref="AB37:AB46" si="55">C37&amp;": "&amp;A37&amp;" ("&amp;B37&amp;")"</f>
        <v>:  ()</v>
      </c>
      <c r="AC37" s="28" t="str">
        <f t="shared" ref="AC37:AC46" si="56">F37&amp;" x "&amp;G37</f>
        <v xml:space="preserve"> x 1</v>
      </c>
      <c r="AD37" s="46"/>
      <c r="AE37" s="108">
        <f t="shared" ref="AE37:AE46" si="57">D37</f>
        <v>0</v>
      </c>
      <c r="AF37" s="28">
        <f t="shared" ref="AF37:AF46" si="58">E37</f>
        <v>0</v>
      </c>
      <c r="AG37" s="61"/>
      <c r="AH37" s="46"/>
      <c r="AI37" s="46"/>
    </row>
    <row r="38" spans="1:35" s="75" customFormat="1" ht="14" customHeight="1" x14ac:dyDescent="0.35">
      <c r="A38" s="46"/>
      <c r="B38" s="46"/>
      <c r="C38" s="94"/>
      <c r="D38" s="48"/>
      <c r="E38" s="28"/>
      <c r="F38" s="28"/>
      <c r="G38" s="28">
        <v>1</v>
      </c>
      <c r="H38" s="47"/>
      <c r="I38" s="59">
        <f t="shared" si="53"/>
        <v>0</v>
      </c>
      <c r="J38" s="59" t="str">
        <f>IF(C38=LOV!$C$2,I38,"")</f>
        <v/>
      </c>
      <c r="K38" s="59" t="str">
        <f>IF(C38=LOV!$C$3,I38,"")</f>
        <v/>
      </c>
      <c r="L38" s="74"/>
      <c r="N38" s="60">
        <f t="shared" si="2"/>
        <v>0</v>
      </c>
      <c r="O38" s="76"/>
      <c r="P38" s="47"/>
      <c r="Q38" s="101" t="str">
        <f t="shared" ref="Q38:S46" si="59">IF(ISBLANK(P38),"",P38*$D38*$F38*$G38)</f>
        <v/>
      </c>
      <c r="R38" s="47"/>
      <c r="S38" s="101" t="str">
        <f t="shared" si="59"/>
        <v/>
      </c>
      <c r="T38" s="47"/>
      <c r="U38" s="101" t="str">
        <f t="shared" ref="U38" si="60">IF(ISBLANK(T38),"",T38*$D38*$F38*$G38)</f>
        <v/>
      </c>
      <c r="V38" s="47"/>
      <c r="W38" s="101" t="str">
        <f t="shared" ref="W38" si="61">IF(ISBLANK(V38),"",V38*$D38*$F38*$G38)</f>
        <v/>
      </c>
      <c r="X38" s="47"/>
      <c r="Y38" s="101" t="str">
        <f t="shared" ref="Y38" si="62">IF(ISBLANK(X38),"",X38*$D38*$F38*$G38)</f>
        <v/>
      </c>
      <c r="Z38" s="103">
        <f t="shared" si="54"/>
        <v>0</v>
      </c>
      <c r="AB38" s="46" t="str">
        <f t="shared" si="55"/>
        <v>:  ()</v>
      </c>
      <c r="AC38" s="28" t="str">
        <f t="shared" si="56"/>
        <v xml:space="preserve"> x 1</v>
      </c>
      <c r="AD38" s="46"/>
      <c r="AE38" s="108">
        <f t="shared" si="57"/>
        <v>0</v>
      </c>
      <c r="AF38" s="28">
        <f t="shared" si="58"/>
        <v>0</v>
      </c>
      <c r="AG38" s="61"/>
      <c r="AH38" s="46"/>
      <c r="AI38" s="46"/>
    </row>
    <row r="39" spans="1:35" s="75" customFormat="1" ht="14" customHeight="1" x14ac:dyDescent="0.35">
      <c r="A39" s="46"/>
      <c r="B39" s="46"/>
      <c r="C39" s="94"/>
      <c r="D39" s="48"/>
      <c r="E39" s="28"/>
      <c r="F39" s="28"/>
      <c r="G39" s="28">
        <v>1</v>
      </c>
      <c r="H39" s="47"/>
      <c r="I39" s="59">
        <f t="shared" si="53"/>
        <v>0</v>
      </c>
      <c r="J39" s="59" t="str">
        <f>IF(C39=LOV!$C$2,I39,"")</f>
        <v/>
      </c>
      <c r="K39" s="59" t="str">
        <f>IF(C39=LOV!$C$3,I39,"")</f>
        <v/>
      </c>
      <c r="L39" s="74"/>
      <c r="N39" s="60">
        <f t="shared" si="2"/>
        <v>0</v>
      </c>
      <c r="O39" s="76"/>
      <c r="P39" s="47"/>
      <c r="Q39" s="101" t="str">
        <f t="shared" si="59"/>
        <v/>
      </c>
      <c r="R39" s="47"/>
      <c r="S39" s="101" t="str">
        <f t="shared" si="59"/>
        <v/>
      </c>
      <c r="T39" s="47"/>
      <c r="U39" s="101" t="str">
        <f t="shared" ref="U39" si="63">IF(ISBLANK(T39),"",T39*$D39*$F39*$G39)</f>
        <v/>
      </c>
      <c r="V39" s="47"/>
      <c r="W39" s="101" t="str">
        <f t="shared" ref="W39" si="64">IF(ISBLANK(V39),"",V39*$D39*$F39*$G39)</f>
        <v/>
      </c>
      <c r="X39" s="47"/>
      <c r="Y39" s="101" t="str">
        <f t="shared" ref="Y39" si="65">IF(ISBLANK(X39),"",X39*$D39*$F39*$G39)</f>
        <v/>
      </c>
      <c r="Z39" s="103">
        <f t="shared" si="54"/>
        <v>0</v>
      </c>
      <c r="AB39" s="46" t="str">
        <f t="shared" si="55"/>
        <v>:  ()</v>
      </c>
      <c r="AC39" s="28" t="str">
        <f t="shared" si="56"/>
        <v xml:space="preserve"> x 1</v>
      </c>
      <c r="AD39" s="46"/>
      <c r="AE39" s="108">
        <f t="shared" si="57"/>
        <v>0</v>
      </c>
      <c r="AF39" s="28">
        <f t="shared" si="58"/>
        <v>0</v>
      </c>
      <c r="AG39" s="61"/>
      <c r="AH39" s="46"/>
      <c r="AI39" s="46"/>
    </row>
    <row r="40" spans="1:35" s="75" customFormat="1" ht="14" customHeight="1" x14ac:dyDescent="0.35">
      <c r="A40" s="46"/>
      <c r="B40" s="46"/>
      <c r="C40" s="94"/>
      <c r="D40" s="48"/>
      <c r="E40" s="28"/>
      <c r="F40" s="28"/>
      <c r="G40" s="28">
        <v>1</v>
      </c>
      <c r="H40" s="47"/>
      <c r="I40" s="59">
        <f t="shared" si="53"/>
        <v>0</v>
      </c>
      <c r="J40" s="59" t="str">
        <f>IF(C40=LOV!$C$2,I40,"")</f>
        <v/>
      </c>
      <c r="K40" s="59" t="str">
        <f>IF(C40=LOV!$C$3,I40,"")</f>
        <v/>
      </c>
      <c r="L40" s="74"/>
      <c r="N40" s="60">
        <f t="shared" si="2"/>
        <v>0</v>
      </c>
      <c r="O40" s="76"/>
      <c r="P40" s="47"/>
      <c r="Q40" s="101" t="str">
        <f t="shared" si="59"/>
        <v/>
      </c>
      <c r="R40" s="47"/>
      <c r="S40" s="101" t="str">
        <f t="shared" si="59"/>
        <v/>
      </c>
      <c r="T40" s="47"/>
      <c r="U40" s="101" t="str">
        <f t="shared" ref="U40" si="66">IF(ISBLANK(T40),"",T40*$D40*$F40*$G40)</f>
        <v/>
      </c>
      <c r="V40" s="47"/>
      <c r="W40" s="101" t="str">
        <f t="shared" ref="W40" si="67">IF(ISBLANK(V40),"",V40*$D40*$F40*$G40)</f>
        <v/>
      </c>
      <c r="X40" s="47"/>
      <c r="Y40" s="101" t="str">
        <f t="shared" ref="Y40" si="68">IF(ISBLANK(X40),"",X40*$D40*$F40*$G40)</f>
        <v/>
      </c>
      <c r="Z40" s="103">
        <f t="shared" si="54"/>
        <v>0</v>
      </c>
      <c r="AB40" s="46" t="str">
        <f t="shared" si="55"/>
        <v>:  ()</v>
      </c>
      <c r="AC40" s="28" t="str">
        <f t="shared" si="56"/>
        <v xml:space="preserve"> x 1</v>
      </c>
      <c r="AD40" s="46"/>
      <c r="AE40" s="108">
        <f t="shared" si="57"/>
        <v>0</v>
      </c>
      <c r="AF40" s="28">
        <f t="shared" si="58"/>
        <v>0</v>
      </c>
      <c r="AG40" s="61"/>
      <c r="AH40" s="46"/>
      <c r="AI40" s="46"/>
    </row>
    <row r="41" spans="1:35" s="75" customFormat="1" ht="14" customHeight="1" x14ac:dyDescent="0.35">
      <c r="A41" s="46"/>
      <c r="B41" s="46"/>
      <c r="C41" s="94"/>
      <c r="D41" s="48"/>
      <c r="E41" s="28"/>
      <c r="F41" s="28"/>
      <c r="G41" s="28">
        <v>1</v>
      </c>
      <c r="H41" s="47"/>
      <c r="I41" s="59">
        <f t="shared" si="53"/>
        <v>0</v>
      </c>
      <c r="J41" s="59" t="str">
        <f>IF(C41=LOV!$C$2,I41,"")</f>
        <v/>
      </c>
      <c r="K41" s="59" t="str">
        <f>IF(C41=LOV!$C$3,I41,"")</f>
        <v/>
      </c>
      <c r="L41" s="74"/>
      <c r="N41" s="60">
        <f t="shared" si="2"/>
        <v>0</v>
      </c>
      <c r="O41" s="76"/>
      <c r="P41" s="47"/>
      <c r="Q41" s="101" t="str">
        <f t="shared" si="59"/>
        <v/>
      </c>
      <c r="R41" s="47"/>
      <c r="S41" s="101" t="str">
        <f t="shared" si="59"/>
        <v/>
      </c>
      <c r="T41" s="47"/>
      <c r="U41" s="101" t="str">
        <f t="shared" ref="U41" si="69">IF(ISBLANK(T41),"",T41*$D41*$F41*$G41)</f>
        <v/>
      </c>
      <c r="V41" s="47"/>
      <c r="W41" s="101" t="str">
        <f t="shared" ref="W41" si="70">IF(ISBLANK(V41),"",V41*$D41*$F41*$G41)</f>
        <v/>
      </c>
      <c r="X41" s="47"/>
      <c r="Y41" s="101" t="str">
        <f t="shared" ref="Y41" si="71">IF(ISBLANK(X41),"",X41*$D41*$F41*$G41)</f>
        <v/>
      </c>
      <c r="Z41" s="103">
        <f t="shared" si="54"/>
        <v>0</v>
      </c>
      <c r="AB41" s="46" t="str">
        <f t="shared" si="55"/>
        <v>:  ()</v>
      </c>
      <c r="AC41" s="28" t="str">
        <f t="shared" si="56"/>
        <v xml:space="preserve"> x 1</v>
      </c>
      <c r="AD41" s="46"/>
      <c r="AE41" s="108">
        <f t="shared" si="57"/>
        <v>0</v>
      </c>
      <c r="AF41" s="28">
        <f t="shared" si="58"/>
        <v>0</v>
      </c>
      <c r="AG41" s="61"/>
      <c r="AH41" s="46"/>
      <c r="AI41" s="46"/>
    </row>
    <row r="42" spans="1:35" s="75" customFormat="1" ht="14" customHeight="1" x14ac:dyDescent="0.35">
      <c r="A42" s="46"/>
      <c r="B42" s="46"/>
      <c r="C42" s="94"/>
      <c r="D42" s="48"/>
      <c r="E42" s="28"/>
      <c r="F42" s="28"/>
      <c r="G42" s="28">
        <v>1</v>
      </c>
      <c r="H42" s="47"/>
      <c r="I42" s="59">
        <f t="shared" si="53"/>
        <v>0</v>
      </c>
      <c r="J42" s="59" t="str">
        <f>IF(C42=LOV!$C$2,I42,"")</f>
        <v/>
      </c>
      <c r="K42" s="59" t="str">
        <f>IF(C42=LOV!$C$3,I42,"")</f>
        <v/>
      </c>
      <c r="L42" s="74"/>
      <c r="N42" s="60">
        <f t="shared" si="2"/>
        <v>0</v>
      </c>
      <c r="O42" s="76"/>
      <c r="P42" s="47"/>
      <c r="Q42" s="101" t="str">
        <f t="shared" si="59"/>
        <v/>
      </c>
      <c r="R42" s="47"/>
      <c r="S42" s="101" t="str">
        <f t="shared" si="59"/>
        <v/>
      </c>
      <c r="T42" s="47"/>
      <c r="U42" s="101" t="str">
        <f t="shared" ref="U42" si="72">IF(ISBLANK(T42),"",T42*$D42*$F42*$G42)</f>
        <v/>
      </c>
      <c r="V42" s="47"/>
      <c r="W42" s="101" t="str">
        <f t="shared" ref="W42" si="73">IF(ISBLANK(V42),"",V42*$D42*$F42*$G42)</f>
        <v/>
      </c>
      <c r="X42" s="47"/>
      <c r="Y42" s="101" t="str">
        <f t="shared" ref="Y42" si="74">IF(ISBLANK(X42),"",X42*$D42*$F42*$G42)</f>
        <v/>
      </c>
      <c r="Z42" s="103">
        <f t="shared" si="54"/>
        <v>0</v>
      </c>
      <c r="AB42" s="46" t="str">
        <f t="shared" si="55"/>
        <v>:  ()</v>
      </c>
      <c r="AC42" s="28" t="str">
        <f t="shared" si="56"/>
        <v xml:space="preserve"> x 1</v>
      </c>
      <c r="AD42" s="46"/>
      <c r="AE42" s="108">
        <f t="shared" si="57"/>
        <v>0</v>
      </c>
      <c r="AF42" s="28">
        <f t="shared" si="58"/>
        <v>0</v>
      </c>
      <c r="AG42" s="61"/>
      <c r="AH42" s="46"/>
      <c r="AI42" s="46"/>
    </row>
    <row r="43" spans="1:35" s="75" customFormat="1" ht="14" customHeight="1" x14ac:dyDescent="0.35">
      <c r="A43" s="46"/>
      <c r="B43" s="46"/>
      <c r="C43" s="94"/>
      <c r="D43" s="48"/>
      <c r="E43" s="28"/>
      <c r="F43" s="28"/>
      <c r="G43" s="28">
        <v>1</v>
      </c>
      <c r="H43" s="47"/>
      <c r="I43" s="59">
        <f t="shared" si="53"/>
        <v>0</v>
      </c>
      <c r="J43" s="59" t="str">
        <f>IF(C43=LOV!$C$2,I43,"")</f>
        <v/>
      </c>
      <c r="K43" s="59" t="str">
        <f>IF(C43=LOV!$C$3,I43,"")</f>
        <v/>
      </c>
      <c r="L43" s="74"/>
      <c r="N43" s="60">
        <f t="shared" si="2"/>
        <v>0</v>
      </c>
      <c r="O43" s="76"/>
      <c r="P43" s="47"/>
      <c r="Q43" s="101" t="str">
        <f t="shared" si="59"/>
        <v/>
      </c>
      <c r="R43" s="47"/>
      <c r="S43" s="101" t="str">
        <f t="shared" si="59"/>
        <v/>
      </c>
      <c r="T43" s="47"/>
      <c r="U43" s="101" t="str">
        <f t="shared" ref="U43" si="75">IF(ISBLANK(T43),"",T43*$D43*$F43*$G43)</f>
        <v/>
      </c>
      <c r="V43" s="47"/>
      <c r="W43" s="101" t="str">
        <f t="shared" ref="W43" si="76">IF(ISBLANK(V43),"",V43*$D43*$F43*$G43)</f>
        <v/>
      </c>
      <c r="X43" s="47"/>
      <c r="Y43" s="101" t="str">
        <f t="shared" ref="Y43" si="77">IF(ISBLANK(X43),"",X43*$D43*$F43*$G43)</f>
        <v/>
      </c>
      <c r="Z43" s="103">
        <f t="shared" si="54"/>
        <v>0</v>
      </c>
      <c r="AB43" s="46" t="str">
        <f t="shared" si="55"/>
        <v>:  ()</v>
      </c>
      <c r="AC43" s="28" t="str">
        <f t="shared" si="56"/>
        <v xml:space="preserve"> x 1</v>
      </c>
      <c r="AD43" s="46"/>
      <c r="AE43" s="108">
        <f t="shared" si="57"/>
        <v>0</v>
      </c>
      <c r="AF43" s="28">
        <f t="shared" si="58"/>
        <v>0</v>
      </c>
      <c r="AG43" s="61"/>
      <c r="AH43" s="46"/>
      <c r="AI43" s="46"/>
    </row>
    <row r="44" spans="1:35" s="75" customFormat="1" ht="14" customHeight="1" x14ac:dyDescent="0.35">
      <c r="A44" s="46"/>
      <c r="B44" s="46"/>
      <c r="C44" s="94"/>
      <c r="D44" s="48"/>
      <c r="E44" s="28"/>
      <c r="F44" s="28"/>
      <c r="G44" s="28">
        <v>1</v>
      </c>
      <c r="H44" s="47"/>
      <c r="I44" s="59">
        <f t="shared" si="53"/>
        <v>0</v>
      </c>
      <c r="J44" s="59" t="str">
        <f>IF(C44=LOV!$C$2,I44,"")</f>
        <v/>
      </c>
      <c r="K44" s="59" t="str">
        <f>IF(C44=LOV!$C$3,I44,"")</f>
        <v/>
      </c>
      <c r="L44" s="74"/>
      <c r="N44" s="60">
        <f t="shared" si="2"/>
        <v>0</v>
      </c>
      <c r="O44" s="76"/>
      <c r="P44" s="47"/>
      <c r="Q44" s="101" t="str">
        <f t="shared" si="59"/>
        <v/>
      </c>
      <c r="R44" s="47"/>
      <c r="S44" s="101" t="str">
        <f t="shared" si="59"/>
        <v/>
      </c>
      <c r="T44" s="47"/>
      <c r="U44" s="101" t="str">
        <f t="shared" ref="U44" si="78">IF(ISBLANK(T44),"",T44*$D44*$F44*$G44)</f>
        <v/>
      </c>
      <c r="V44" s="47"/>
      <c r="W44" s="101" t="str">
        <f t="shared" ref="W44" si="79">IF(ISBLANK(V44),"",V44*$D44*$F44*$G44)</f>
        <v/>
      </c>
      <c r="X44" s="47"/>
      <c r="Y44" s="101" t="str">
        <f t="shared" ref="Y44" si="80">IF(ISBLANK(X44),"",X44*$D44*$F44*$G44)</f>
        <v/>
      </c>
      <c r="Z44" s="103">
        <f t="shared" si="54"/>
        <v>0</v>
      </c>
      <c r="AB44" s="46" t="str">
        <f t="shared" si="55"/>
        <v>:  ()</v>
      </c>
      <c r="AC44" s="28" t="str">
        <f t="shared" si="56"/>
        <v xml:space="preserve"> x 1</v>
      </c>
      <c r="AD44" s="46"/>
      <c r="AE44" s="108">
        <f t="shared" si="57"/>
        <v>0</v>
      </c>
      <c r="AF44" s="28">
        <f t="shared" si="58"/>
        <v>0</v>
      </c>
      <c r="AG44" s="61"/>
      <c r="AH44" s="46"/>
      <c r="AI44" s="46"/>
    </row>
    <row r="45" spans="1:35" s="75" customFormat="1" ht="14" customHeight="1" x14ac:dyDescent="0.35">
      <c r="A45" s="46"/>
      <c r="B45" s="46"/>
      <c r="C45" s="94"/>
      <c r="D45" s="48"/>
      <c r="E45" s="28"/>
      <c r="F45" s="28"/>
      <c r="G45" s="28">
        <v>1</v>
      </c>
      <c r="H45" s="47"/>
      <c r="I45" s="59">
        <f t="shared" si="53"/>
        <v>0</v>
      </c>
      <c r="J45" s="59" t="str">
        <f>IF(C45=LOV!$C$2,I45,"")</f>
        <v/>
      </c>
      <c r="K45" s="59" t="str">
        <f>IF(C45=LOV!$C$3,I45,"")</f>
        <v/>
      </c>
      <c r="L45" s="74"/>
      <c r="N45" s="60">
        <f t="shared" si="2"/>
        <v>0</v>
      </c>
      <c r="O45" s="76"/>
      <c r="P45" s="47"/>
      <c r="Q45" s="101" t="str">
        <f t="shared" si="59"/>
        <v/>
      </c>
      <c r="R45" s="47"/>
      <c r="S45" s="101" t="str">
        <f t="shared" si="59"/>
        <v/>
      </c>
      <c r="T45" s="47"/>
      <c r="U45" s="101" t="str">
        <f t="shared" ref="U45" si="81">IF(ISBLANK(T45),"",T45*$D45*$F45*$G45)</f>
        <v/>
      </c>
      <c r="V45" s="47"/>
      <c r="W45" s="101" t="str">
        <f t="shared" ref="W45" si="82">IF(ISBLANK(V45),"",V45*$D45*$F45*$G45)</f>
        <v/>
      </c>
      <c r="X45" s="47"/>
      <c r="Y45" s="101" t="str">
        <f t="shared" ref="Y45" si="83">IF(ISBLANK(X45),"",X45*$D45*$F45*$G45)</f>
        <v/>
      </c>
      <c r="Z45" s="103">
        <f t="shared" si="54"/>
        <v>0</v>
      </c>
      <c r="AB45" s="46" t="str">
        <f t="shared" si="55"/>
        <v>:  ()</v>
      </c>
      <c r="AC45" s="28" t="str">
        <f t="shared" si="56"/>
        <v xml:space="preserve"> x 1</v>
      </c>
      <c r="AD45" s="46"/>
      <c r="AE45" s="108">
        <f t="shared" si="57"/>
        <v>0</v>
      </c>
      <c r="AF45" s="28">
        <f t="shared" si="58"/>
        <v>0</v>
      </c>
      <c r="AG45" s="61"/>
      <c r="AH45" s="46"/>
      <c r="AI45" s="46"/>
    </row>
    <row r="46" spans="1:35" s="75" customFormat="1" ht="16" customHeight="1" x14ac:dyDescent="0.35">
      <c r="A46" s="46"/>
      <c r="B46" s="46"/>
      <c r="C46" s="94"/>
      <c r="D46" s="48"/>
      <c r="E46" s="28"/>
      <c r="F46" s="28"/>
      <c r="G46" s="28">
        <v>1</v>
      </c>
      <c r="H46" s="47"/>
      <c r="I46" s="59">
        <f t="shared" si="53"/>
        <v>0</v>
      </c>
      <c r="J46" s="59" t="str">
        <f>IF(C46=LOV!$C$2,I46,"")</f>
        <v/>
      </c>
      <c r="K46" s="59" t="str">
        <f>IF(C46=LOV!$C$3,I46,"")</f>
        <v/>
      </c>
      <c r="L46" s="74"/>
      <c r="N46" s="60">
        <f t="shared" si="2"/>
        <v>0</v>
      </c>
      <c r="O46" s="76"/>
      <c r="P46" s="47"/>
      <c r="Q46" s="101" t="str">
        <f t="shared" si="59"/>
        <v/>
      </c>
      <c r="R46" s="47"/>
      <c r="S46" s="101" t="str">
        <f t="shared" si="59"/>
        <v/>
      </c>
      <c r="T46" s="47"/>
      <c r="U46" s="101" t="str">
        <f t="shared" ref="U46" si="84">IF(ISBLANK(T46),"",T46*$D46*$F46*$G46)</f>
        <v/>
      </c>
      <c r="V46" s="47"/>
      <c r="W46" s="101" t="str">
        <f t="shared" ref="W46" si="85">IF(ISBLANK(V46),"",V46*$D46*$F46*$G46)</f>
        <v/>
      </c>
      <c r="X46" s="47"/>
      <c r="Y46" s="101" t="str">
        <f t="shared" ref="Y46" si="86">IF(ISBLANK(X46),"",X46*$D46*$F46*$G46)</f>
        <v/>
      </c>
      <c r="Z46" s="103">
        <f t="shared" si="54"/>
        <v>0</v>
      </c>
      <c r="AB46" s="46" t="str">
        <f t="shared" si="55"/>
        <v>:  ()</v>
      </c>
      <c r="AC46" s="28" t="str">
        <f t="shared" si="56"/>
        <v xml:space="preserve"> x 1</v>
      </c>
      <c r="AD46" s="46"/>
      <c r="AE46" s="108">
        <f t="shared" si="57"/>
        <v>0</v>
      </c>
      <c r="AF46" s="28">
        <f t="shared" si="58"/>
        <v>0</v>
      </c>
      <c r="AG46" s="61"/>
      <c r="AH46" s="46"/>
      <c r="AI46" s="46"/>
    </row>
    <row r="47" spans="1:35" s="75" customFormat="1" ht="15" customHeight="1" thickBot="1" x14ac:dyDescent="0.4">
      <c r="A47" s="36"/>
      <c r="B47" s="37"/>
      <c r="C47" s="96"/>
      <c r="D47" s="38"/>
      <c r="E47" s="38"/>
      <c r="F47" s="39"/>
      <c r="G47" s="35"/>
      <c r="H47" s="39"/>
      <c r="I47" s="61"/>
      <c r="J47" s="61"/>
      <c r="K47" s="61"/>
      <c r="L47" s="74"/>
      <c r="N47" s="60">
        <f t="shared" si="2"/>
        <v>0</v>
      </c>
      <c r="O47" s="76"/>
      <c r="P47" s="39"/>
      <c r="Q47" s="61"/>
      <c r="R47" s="39"/>
      <c r="S47" s="61"/>
      <c r="T47" s="39"/>
      <c r="U47" s="61"/>
      <c r="V47" s="39"/>
      <c r="W47" s="61"/>
      <c r="X47" s="39"/>
      <c r="Y47" s="61"/>
      <c r="Z47" s="61"/>
      <c r="AB47" s="39"/>
      <c r="AC47" s="39"/>
      <c r="AD47" s="61"/>
      <c r="AE47" s="39"/>
      <c r="AF47" s="61"/>
      <c r="AG47" s="61"/>
      <c r="AH47" s="61"/>
      <c r="AI47" s="61"/>
    </row>
    <row r="48" spans="1:35" s="58" customFormat="1" thickBot="1" x14ac:dyDescent="0.4">
      <c r="A48" s="77" t="s">
        <v>2</v>
      </c>
      <c r="B48" s="78"/>
      <c r="C48" s="78"/>
      <c r="D48" s="79"/>
      <c r="E48" s="80"/>
      <c r="F48" s="81"/>
      <c r="G48" s="82"/>
      <c r="H48" s="106" t="e">
        <f>I48/SUM($I48,$Q48,$S48,$U48,$W48,$Y48)</f>
        <v>#DIV/0!</v>
      </c>
      <c r="I48" s="83">
        <f>SUM(I36:I47)</f>
        <v>0</v>
      </c>
      <c r="J48" s="83">
        <f t="shared" ref="J48:K48" si="87">SUM(J36:J47)</f>
        <v>0</v>
      </c>
      <c r="K48" s="83">
        <f t="shared" si="87"/>
        <v>0</v>
      </c>
      <c r="L48" s="73"/>
      <c r="N48" s="60"/>
      <c r="O48" s="57"/>
      <c r="P48" s="106" t="e">
        <f>Q48/SUM($I48,$Q48,$S48,$U48,$W48,$Y48)</f>
        <v>#DIV/0!</v>
      </c>
      <c r="Q48" s="84">
        <f>SUM(Q36:Q47)</f>
        <v>0</v>
      </c>
      <c r="R48" s="106" t="e">
        <f>S48/SUM($I48,$Q48,$S48,$U48,$W48,$Y48)</f>
        <v>#DIV/0!</v>
      </c>
      <c r="S48" s="84">
        <f>SUM(S36:S47)</f>
        <v>0</v>
      </c>
      <c r="T48" s="106" t="e">
        <f>U48/SUM($I48,$Q48,$S48,$U48,$W48,$Y48)</f>
        <v>#DIV/0!</v>
      </c>
      <c r="U48" s="84">
        <f>SUM(U36:U47)</f>
        <v>0</v>
      </c>
      <c r="V48" s="106" t="e">
        <f>W48/SUM($I48,$Q48,$S48,$U48,$W48,$Y48)</f>
        <v>#DIV/0!</v>
      </c>
      <c r="W48" s="84">
        <f>SUM(W36:W47)</f>
        <v>0</v>
      </c>
      <c r="X48" s="106" t="e">
        <f>Y48/SUM($I48,$Q48,$S48,$U48,$W48,$Y48)</f>
        <v>#DIV/0!</v>
      </c>
      <c r="Y48" s="84">
        <f>SUM(Y36:Y47)</f>
        <v>0</v>
      </c>
      <c r="Z48" s="84">
        <f>SUM(Z36:Z47)</f>
        <v>0</v>
      </c>
      <c r="AB48" s="82"/>
      <c r="AC48" s="82"/>
      <c r="AD48" s="79"/>
      <c r="AE48" s="82"/>
      <c r="AF48" s="79"/>
      <c r="AG48" s="79"/>
      <c r="AH48" s="79"/>
      <c r="AI48" s="79"/>
    </row>
    <row r="49" spans="1:35" s="75" customFormat="1" ht="14.5" customHeight="1" x14ac:dyDescent="0.35">
      <c r="A49" s="31" t="s">
        <v>6</v>
      </c>
      <c r="B49" s="32"/>
      <c r="C49" s="97"/>
      <c r="D49" s="32"/>
      <c r="E49" s="32"/>
      <c r="F49" s="32"/>
      <c r="G49" s="32"/>
      <c r="H49" s="32"/>
      <c r="I49" s="32"/>
      <c r="J49" s="32"/>
      <c r="K49" s="32"/>
      <c r="L49" s="74"/>
      <c r="N49" s="60"/>
      <c r="O49" s="7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B49" s="32" t="str">
        <f>A49</f>
        <v>Equipemment</v>
      </c>
      <c r="AC49" s="32"/>
      <c r="AD49" s="32"/>
      <c r="AE49" s="32"/>
      <c r="AF49" s="32"/>
      <c r="AG49" s="32"/>
      <c r="AH49" s="32"/>
      <c r="AI49" s="32"/>
    </row>
    <row r="50" spans="1:35" s="75" customFormat="1" ht="14" customHeight="1" x14ac:dyDescent="0.35">
      <c r="A50" s="46"/>
      <c r="B50" s="46"/>
      <c r="C50" s="94"/>
      <c r="D50" s="48"/>
      <c r="E50" s="28"/>
      <c r="F50" s="28"/>
      <c r="G50" s="28">
        <v>1</v>
      </c>
      <c r="H50" s="47"/>
      <c r="I50" s="59">
        <f t="shared" ref="I50:I60" si="88">D50*F50*G50*H50</f>
        <v>0</v>
      </c>
      <c r="J50" s="59" t="str">
        <f>IF(C50=LOV!$C$2,I50,"")</f>
        <v/>
      </c>
      <c r="K50" s="59" t="str">
        <f>IF(C50=LOV!$C$3,I50,"")</f>
        <v/>
      </c>
      <c r="L50" s="74"/>
      <c r="N50" s="60">
        <f t="shared" si="2"/>
        <v>0</v>
      </c>
      <c r="O50" s="76"/>
      <c r="P50" s="47"/>
      <c r="Q50" s="101" t="str">
        <f t="shared" ref="Q50:S60" si="89">IF(ISBLANK(P50),"",P50*$D50*$F50*$G50)</f>
        <v/>
      </c>
      <c r="R50" s="47"/>
      <c r="S50" s="101" t="str">
        <f t="shared" si="89"/>
        <v/>
      </c>
      <c r="T50" s="47"/>
      <c r="U50" s="101" t="str">
        <f t="shared" ref="U50" si="90">IF(ISBLANK(T50),"",T50*$D50*$F50*$G50)</f>
        <v/>
      </c>
      <c r="V50" s="47"/>
      <c r="W50" s="101" t="str">
        <f t="shared" ref="W50" si="91">IF(ISBLANK(V50),"",V50*$D50*$F50*$G50)</f>
        <v/>
      </c>
      <c r="X50" s="47"/>
      <c r="Y50" s="101" t="str">
        <f t="shared" ref="Y50" si="92">IF(ISBLANK(X50),"",X50*$D50*$F50*$G50)</f>
        <v/>
      </c>
      <c r="Z50" s="103">
        <f t="shared" ref="Z50:Z60" si="93">SUM(Q50,S50,U50,W50,Y50)</f>
        <v>0</v>
      </c>
      <c r="AB50" s="46" t="str">
        <f>C50&amp;": "&amp;A50&amp;" ("&amp;B50&amp;")"</f>
        <v>:  ()</v>
      </c>
      <c r="AC50" s="28" t="str">
        <f>F50&amp;" x "&amp;G50</f>
        <v xml:space="preserve"> x 1</v>
      </c>
      <c r="AD50" s="46"/>
      <c r="AE50" s="108">
        <f>D50</f>
        <v>0</v>
      </c>
      <c r="AF50" s="28">
        <f>E50</f>
        <v>0</v>
      </c>
      <c r="AG50" s="62"/>
      <c r="AH50" s="46"/>
      <c r="AI50" s="46"/>
    </row>
    <row r="51" spans="1:35" s="75" customFormat="1" ht="14" customHeight="1" x14ac:dyDescent="0.35">
      <c r="A51" s="46"/>
      <c r="B51" s="46"/>
      <c r="C51" s="94"/>
      <c r="D51" s="48"/>
      <c r="E51" s="28"/>
      <c r="F51" s="28"/>
      <c r="G51" s="28">
        <v>1</v>
      </c>
      <c r="H51" s="47"/>
      <c r="I51" s="59">
        <f t="shared" si="88"/>
        <v>0</v>
      </c>
      <c r="J51" s="59" t="str">
        <f>IF(C51=LOV!$C$2,I51,"")</f>
        <v/>
      </c>
      <c r="K51" s="59" t="str">
        <f>IF(C51=LOV!$C$3,I51,"")</f>
        <v/>
      </c>
      <c r="L51" s="74"/>
      <c r="N51" s="60">
        <f t="shared" si="2"/>
        <v>0</v>
      </c>
      <c r="O51" s="76"/>
      <c r="P51" s="47"/>
      <c r="Q51" s="101" t="str">
        <f t="shared" si="89"/>
        <v/>
      </c>
      <c r="R51" s="47"/>
      <c r="S51" s="101" t="str">
        <f t="shared" si="89"/>
        <v/>
      </c>
      <c r="T51" s="47"/>
      <c r="U51" s="101" t="str">
        <f t="shared" ref="U51" si="94">IF(ISBLANK(T51),"",T51*$D51*$F51*$G51)</f>
        <v/>
      </c>
      <c r="V51" s="47"/>
      <c r="W51" s="101" t="str">
        <f t="shared" ref="W51" si="95">IF(ISBLANK(V51),"",V51*$D51*$F51*$G51)</f>
        <v/>
      </c>
      <c r="X51" s="47"/>
      <c r="Y51" s="101" t="str">
        <f t="shared" ref="Y51" si="96">IF(ISBLANK(X51),"",X51*$D51*$F51*$G51)</f>
        <v/>
      </c>
      <c r="Z51" s="103">
        <f t="shared" si="93"/>
        <v>0</v>
      </c>
      <c r="AB51" s="46" t="str">
        <f t="shared" ref="AB51:AB60" si="97">C51&amp;": "&amp;A51&amp;" ("&amp;B51&amp;")"</f>
        <v>:  ()</v>
      </c>
      <c r="AC51" s="28" t="str">
        <f t="shared" ref="AC51:AC60" si="98">F51&amp;" x "&amp;G51</f>
        <v xml:space="preserve"> x 1</v>
      </c>
      <c r="AD51" s="46"/>
      <c r="AE51" s="108">
        <f t="shared" ref="AE51:AE60" si="99">D51</f>
        <v>0</v>
      </c>
      <c r="AF51" s="28">
        <f t="shared" ref="AF51:AF60" si="100">E51</f>
        <v>0</v>
      </c>
      <c r="AG51" s="62"/>
      <c r="AH51" s="46"/>
      <c r="AI51" s="46"/>
    </row>
    <row r="52" spans="1:35" s="75" customFormat="1" ht="14" customHeight="1" x14ac:dyDescent="0.35">
      <c r="A52" s="46"/>
      <c r="B52" s="46"/>
      <c r="C52" s="94"/>
      <c r="D52" s="48"/>
      <c r="E52" s="28"/>
      <c r="F52" s="28"/>
      <c r="G52" s="28">
        <v>1</v>
      </c>
      <c r="H52" s="47"/>
      <c r="I52" s="59">
        <f t="shared" si="88"/>
        <v>0</v>
      </c>
      <c r="J52" s="59" t="str">
        <f>IF(C52=LOV!$C$2,I52,"")</f>
        <v/>
      </c>
      <c r="K52" s="59" t="str">
        <f>IF(C52=LOV!$C$3,I52,"")</f>
        <v/>
      </c>
      <c r="L52" s="74"/>
      <c r="N52" s="60">
        <f t="shared" si="2"/>
        <v>0</v>
      </c>
      <c r="O52" s="76"/>
      <c r="P52" s="47"/>
      <c r="Q52" s="101" t="str">
        <f t="shared" si="89"/>
        <v/>
      </c>
      <c r="R52" s="47"/>
      <c r="S52" s="101" t="str">
        <f t="shared" si="89"/>
        <v/>
      </c>
      <c r="T52" s="47"/>
      <c r="U52" s="101" t="str">
        <f t="shared" ref="U52" si="101">IF(ISBLANK(T52),"",T52*$D52*$F52*$G52)</f>
        <v/>
      </c>
      <c r="V52" s="47"/>
      <c r="W52" s="101" t="str">
        <f t="shared" ref="W52" si="102">IF(ISBLANK(V52),"",V52*$D52*$F52*$G52)</f>
        <v/>
      </c>
      <c r="X52" s="47"/>
      <c r="Y52" s="101" t="str">
        <f t="shared" ref="Y52" si="103">IF(ISBLANK(X52),"",X52*$D52*$F52*$G52)</f>
        <v/>
      </c>
      <c r="Z52" s="103">
        <f t="shared" si="93"/>
        <v>0</v>
      </c>
      <c r="AB52" s="46" t="str">
        <f t="shared" si="97"/>
        <v>:  ()</v>
      </c>
      <c r="AC52" s="28" t="str">
        <f t="shared" si="98"/>
        <v xml:space="preserve"> x 1</v>
      </c>
      <c r="AD52" s="46"/>
      <c r="AE52" s="108">
        <f t="shared" si="99"/>
        <v>0</v>
      </c>
      <c r="AF52" s="28">
        <f t="shared" si="100"/>
        <v>0</v>
      </c>
      <c r="AG52" s="62"/>
      <c r="AH52" s="46"/>
      <c r="AI52" s="46"/>
    </row>
    <row r="53" spans="1:35" s="75" customFormat="1" ht="14" customHeight="1" x14ac:dyDescent="0.35">
      <c r="A53" s="46"/>
      <c r="B53" s="46"/>
      <c r="C53" s="94"/>
      <c r="D53" s="48"/>
      <c r="E53" s="28"/>
      <c r="F53" s="28"/>
      <c r="G53" s="28">
        <v>1</v>
      </c>
      <c r="H53" s="47"/>
      <c r="I53" s="59">
        <f t="shared" si="88"/>
        <v>0</v>
      </c>
      <c r="J53" s="59" t="str">
        <f>IF(C53=LOV!$C$2,I53,"")</f>
        <v/>
      </c>
      <c r="K53" s="59" t="str">
        <f>IF(C53=LOV!$C$3,I53,"")</f>
        <v/>
      </c>
      <c r="L53" s="74"/>
      <c r="N53" s="60">
        <f t="shared" si="2"/>
        <v>0</v>
      </c>
      <c r="O53" s="76"/>
      <c r="P53" s="47"/>
      <c r="Q53" s="101" t="str">
        <f t="shared" si="89"/>
        <v/>
      </c>
      <c r="R53" s="47"/>
      <c r="S53" s="101" t="str">
        <f t="shared" si="89"/>
        <v/>
      </c>
      <c r="T53" s="47"/>
      <c r="U53" s="101" t="str">
        <f t="shared" ref="U53" si="104">IF(ISBLANK(T53),"",T53*$D53*$F53*$G53)</f>
        <v/>
      </c>
      <c r="V53" s="47"/>
      <c r="W53" s="101" t="str">
        <f t="shared" ref="W53" si="105">IF(ISBLANK(V53),"",V53*$D53*$F53*$G53)</f>
        <v/>
      </c>
      <c r="X53" s="47"/>
      <c r="Y53" s="101" t="str">
        <f t="shared" ref="Y53" si="106">IF(ISBLANK(X53),"",X53*$D53*$F53*$G53)</f>
        <v/>
      </c>
      <c r="Z53" s="103">
        <f t="shared" si="93"/>
        <v>0</v>
      </c>
      <c r="AB53" s="46" t="str">
        <f t="shared" si="97"/>
        <v>:  ()</v>
      </c>
      <c r="AC53" s="28" t="str">
        <f t="shared" si="98"/>
        <v xml:space="preserve"> x 1</v>
      </c>
      <c r="AD53" s="46"/>
      <c r="AE53" s="108">
        <f t="shared" si="99"/>
        <v>0</v>
      </c>
      <c r="AF53" s="28">
        <f t="shared" si="100"/>
        <v>0</v>
      </c>
      <c r="AG53" s="62"/>
      <c r="AH53" s="46"/>
      <c r="AI53" s="46"/>
    </row>
    <row r="54" spans="1:35" s="75" customFormat="1" ht="14" customHeight="1" x14ac:dyDescent="0.35">
      <c r="A54" s="46"/>
      <c r="B54" s="46"/>
      <c r="C54" s="94"/>
      <c r="D54" s="48"/>
      <c r="E54" s="28"/>
      <c r="F54" s="28"/>
      <c r="G54" s="28">
        <v>1</v>
      </c>
      <c r="H54" s="47"/>
      <c r="I54" s="59">
        <f t="shared" si="88"/>
        <v>0</v>
      </c>
      <c r="J54" s="59" t="str">
        <f>IF(C54=LOV!$C$2,I54,"")</f>
        <v/>
      </c>
      <c r="K54" s="59" t="str">
        <f>IF(C54=LOV!$C$3,I54,"")</f>
        <v/>
      </c>
      <c r="L54" s="74"/>
      <c r="N54" s="60">
        <f t="shared" si="2"/>
        <v>0</v>
      </c>
      <c r="O54" s="76"/>
      <c r="P54" s="47"/>
      <c r="Q54" s="101" t="str">
        <f t="shared" si="89"/>
        <v/>
      </c>
      <c r="R54" s="47"/>
      <c r="S54" s="101" t="str">
        <f t="shared" si="89"/>
        <v/>
      </c>
      <c r="T54" s="47"/>
      <c r="U54" s="101" t="str">
        <f t="shared" ref="U54" si="107">IF(ISBLANK(T54),"",T54*$D54*$F54*$G54)</f>
        <v/>
      </c>
      <c r="V54" s="47"/>
      <c r="W54" s="101" t="str">
        <f t="shared" ref="W54" si="108">IF(ISBLANK(V54),"",V54*$D54*$F54*$G54)</f>
        <v/>
      </c>
      <c r="X54" s="47"/>
      <c r="Y54" s="101" t="str">
        <f t="shared" ref="Y54" si="109">IF(ISBLANK(X54),"",X54*$D54*$F54*$G54)</f>
        <v/>
      </c>
      <c r="Z54" s="103">
        <f t="shared" si="93"/>
        <v>0</v>
      </c>
      <c r="AB54" s="46" t="str">
        <f t="shared" si="97"/>
        <v>:  ()</v>
      </c>
      <c r="AC54" s="28" t="str">
        <f t="shared" si="98"/>
        <v xml:space="preserve"> x 1</v>
      </c>
      <c r="AD54" s="46"/>
      <c r="AE54" s="108">
        <f t="shared" si="99"/>
        <v>0</v>
      </c>
      <c r="AF54" s="28">
        <f t="shared" si="100"/>
        <v>0</v>
      </c>
      <c r="AG54" s="62"/>
      <c r="AH54" s="46"/>
      <c r="AI54" s="46"/>
    </row>
    <row r="55" spans="1:35" s="75" customFormat="1" ht="14" customHeight="1" x14ac:dyDescent="0.35">
      <c r="A55" s="46"/>
      <c r="B55" s="46"/>
      <c r="C55" s="94"/>
      <c r="D55" s="48"/>
      <c r="E55" s="28"/>
      <c r="F55" s="28"/>
      <c r="G55" s="28">
        <v>1</v>
      </c>
      <c r="H55" s="47"/>
      <c r="I55" s="59">
        <f t="shared" si="88"/>
        <v>0</v>
      </c>
      <c r="J55" s="59" t="str">
        <f>IF(C55=LOV!$C$2,I55,"")</f>
        <v/>
      </c>
      <c r="K55" s="59" t="str">
        <f>IF(C55=LOV!$C$3,I55,"")</f>
        <v/>
      </c>
      <c r="L55" s="74"/>
      <c r="N55" s="60">
        <f t="shared" si="2"/>
        <v>0</v>
      </c>
      <c r="O55" s="76"/>
      <c r="P55" s="47"/>
      <c r="Q55" s="101" t="str">
        <f t="shared" si="89"/>
        <v/>
      </c>
      <c r="R55" s="47"/>
      <c r="S55" s="101" t="str">
        <f t="shared" si="89"/>
        <v/>
      </c>
      <c r="T55" s="47"/>
      <c r="U55" s="101" t="str">
        <f t="shared" ref="U55" si="110">IF(ISBLANK(T55),"",T55*$D55*$F55*$G55)</f>
        <v/>
      </c>
      <c r="V55" s="47"/>
      <c r="W55" s="101" t="str">
        <f t="shared" ref="W55" si="111">IF(ISBLANK(V55),"",V55*$D55*$F55*$G55)</f>
        <v/>
      </c>
      <c r="X55" s="47"/>
      <c r="Y55" s="101" t="str">
        <f t="shared" ref="Y55" si="112">IF(ISBLANK(X55),"",X55*$D55*$F55*$G55)</f>
        <v/>
      </c>
      <c r="Z55" s="103">
        <f t="shared" si="93"/>
        <v>0</v>
      </c>
      <c r="AB55" s="46" t="str">
        <f t="shared" si="97"/>
        <v>:  ()</v>
      </c>
      <c r="AC55" s="28" t="str">
        <f t="shared" si="98"/>
        <v xml:space="preserve"> x 1</v>
      </c>
      <c r="AD55" s="46"/>
      <c r="AE55" s="108">
        <f t="shared" si="99"/>
        <v>0</v>
      </c>
      <c r="AF55" s="28">
        <f t="shared" si="100"/>
        <v>0</v>
      </c>
      <c r="AG55" s="62"/>
      <c r="AH55" s="46"/>
      <c r="AI55" s="46"/>
    </row>
    <row r="56" spans="1:35" s="75" customFormat="1" ht="14" customHeight="1" x14ac:dyDescent="0.35">
      <c r="A56" s="46"/>
      <c r="B56" s="46"/>
      <c r="C56" s="94"/>
      <c r="D56" s="48"/>
      <c r="E56" s="28"/>
      <c r="F56" s="28"/>
      <c r="G56" s="28">
        <v>1</v>
      </c>
      <c r="H56" s="47"/>
      <c r="I56" s="59">
        <f t="shared" si="88"/>
        <v>0</v>
      </c>
      <c r="J56" s="59" t="str">
        <f>IF(C56=LOV!$C$2,I56,"")</f>
        <v/>
      </c>
      <c r="K56" s="59" t="str">
        <f>IF(C56=LOV!$C$3,I56,"")</f>
        <v/>
      </c>
      <c r="L56" s="74"/>
      <c r="N56" s="60">
        <f t="shared" si="2"/>
        <v>0</v>
      </c>
      <c r="O56" s="76"/>
      <c r="P56" s="47"/>
      <c r="Q56" s="101" t="str">
        <f t="shared" si="89"/>
        <v/>
      </c>
      <c r="R56" s="47"/>
      <c r="S56" s="101" t="str">
        <f t="shared" si="89"/>
        <v/>
      </c>
      <c r="T56" s="47"/>
      <c r="U56" s="101" t="str">
        <f t="shared" ref="U56" si="113">IF(ISBLANK(T56),"",T56*$D56*$F56*$G56)</f>
        <v/>
      </c>
      <c r="V56" s="47"/>
      <c r="W56" s="101" t="str">
        <f t="shared" ref="W56" si="114">IF(ISBLANK(V56),"",V56*$D56*$F56*$G56)</f>
        <v/>
      </c>
      <c r="X56" s="47"/>
      <c r="Y56" s="101" t="str">
        <f t="shared" ref="Y56" si="115">IF(ISBLANK(X56),"",X56*$D56*$F56*$G56)</f>
        <v/>
      </c>
      <c r="Z56" s="103">
        <f t="shared" si="93"/>
        <v>0</v>
      </c>
      <c r="AB56" s="46" t="str">
        <f t="shared" si="97"/>
        <v>:  ()</v>
      </c>
      <c r="AC56" s="28" t="str">
        <f t="shared" si="98"/>
        <v xml:space="preserve"> x 1</v>
      </c>
      <c r="AD56" s="46"/>
      <c r="AE56" s="108">
        <f t="shared" si="99"/>
        <v>0</v>
      </c>
      <c r="AF56" s="28">
        <f t="shared" si="100"/>
        <v>0</v>
      </c>
      <c r="AG56" s="62"/>
      <c r="AH56" s="46"/>
      <c r="AI56" s="46"/>
    </row>
    <row r="57" spans="1:35" s="75" customFormat="1" ht="14" customHeight="1" x14ac:dyDescent="0.35">
      <c r="A57" s="46"/>
      <c r="B57" s="46"/>
      <c r="C57" s="94"/>
      <c r="D57" s="48"/>
      <c r="E57" s="28"/>
      <c r="F57" s="28"/>
      <c r="G57" s="28">
        <v>1</v>
      </c>
      <c r="H57" s="47"/>
      <c r="I57" s="59">
        <f t="shared" si="88"/>
        <v>0</v>
      </c>
      <c r="J57" s="59" t="str">
        <f>IF(C57=LOV!$C$2,I57,"")</f>
        <v/>
      </c>
      <c r="K57" s="59" t="str">
        <f>IF(C57=LOV!$C$3,I57,"")</f>
        <v/>
      </c>
      <c r="L57" s="74"/>
      <c r="N57" s="60">
        <f t="shared" si="2"/>
        <v>0</v>
      </c>
      <c r="O57" s="76"/>
      <c r="P57" s="47"/>
      <c r="Q57" s="101" t="str">
        <f t="shared" si="89"/>
        <v/>
      </c>
      <c r="R57" s="47"/>
      <c r="S57" s="101" t="str">
        <f t="shared" si="89"/>
        <v/>
      </c>
      <c r="T57" s="47"/>
      <c r="U57" s="101" t="str">
        <f t="shared" ref="U57" si="116">IF(ISBLANK(T57),"",T57*$D57*$F57*$G57)</f>
        <v/>
      </c>
      <c r="V57" s="47"/>
      <c r="W57" s="101" t="str">
        <f t="shared" ref="W57" si="117">IF(ISBLANK(V57),"",V57*$D57*$F57*$G57)</f>
        <v/>
      </c>
      <c r="X57" s="47"/>
      <c r="Y57" s="101" t="str">
        <f t="shared" ref="Y57" si="118">IF(ISBLANK(X57),"",X57*$D57*$F57*$G57)</f>
        <v/>
      </c>
      <c r="Z57" s="103">
        <f t="shared" si="93"/>
        <v>0</v>
      </c>
      <c r="AB57" s="46" t="str">
        <f t="shared" si="97"/>
        <v>:  ()</v>
      </c>
      <c r="AC57" s="28" t="str">
        <f t="shared" si="98"/>
        <v xml:space="preserve"> x 1</v>
      </c>
      <c r="AD57" s="46"/>
      <c r="AE57" s="108">
        <f t="shared" si="99"/>
        <v>0</v>
      </c>
      <c r="AF57" s="28">
        <f t="shared" si="100"/>
        <v>0</v>
      </c>
      <c r="AG57" s="62"/>
      <c r="AH57" s="46"/>
      <c r="AI57" s="46"/>
    </row>
    <row r="58" spans="1:35" s="75" customFormat="1" ht="14" customHeight="1" x14ac:dyDescent="0.35">
      <c r="A58" s="46"/>
      <c r="B58" s="46"/>
      <c r="C58" s="94"/>
      <c r="D58" s="48"/>
      <c r="E58" s="28"/>
      <c r="F58" s="28"/>
      <c r="G58" s="28">
        <v>1</v>
      </c>
      <c r="H58" s="47"/>
      <c r="I58" s="59">
        <f t="shared" si="88"/>
        <v>0</v>
      </c>
      <c r="J58" s="59" t="str">
        <f>IF(C58=LOV!$C$2,I58,"")</f>
        <v/>
      </c>
      <c r="K58" s="59" t="str">
        <f>IF(C58=LOV!$C$3,I58,"")</f>
        <v/>
      </c>
      <c r="L58" s="74"/>
      <c r="N58" s="60">
        <f t="shared" si="2"/>
        <v>0</v>
      </c>
      <c r="O58" s="76"/>
      <c r="P58" s="47"/>
      <c r="Q58" s="101" t="str">
        <f t="shared" si="89"/>
        <v/>
      </c>
      <c r="R58" s="47"/>
      <c r="S58" s="101" t="str">
        <f t="shared" si="89"/>
        <v/>
      </c>
      <c r="T58" s="47"/>
      <c r="U58" s="101" t="str">
        <f t="shared" ref="U58" si="119">IF(ISBLANK(T58),"",T58*$D58*$F58*$G58)</f>
        <v/>
      </c>
      <c r="V58" s="47"/>
      <c r="W58" s="101" t="str">
        <f t="shared" ref="W58" si="120">IF(ISBLANK(V58),"",V58*$D58*$F58*$G58)</f>
        <v/>
      </c>
      <c r="X58" s="47"/>
      <c r="Y58" s="101" t="str">
        <f t="shared" ref="Y58" si="121">IF(ISBLANK(X58),"",X58*$D58*$F58*$G58)</f>
        <v/>
      </c>
      <c r="Z58" s="103">
        <f t="shared" si="93"/>
        <v>0</v>
      </c>
      <c r="AB58" s="46" t="str">
        <f t="shared" si="97"/>
        <v>:  ()</v>
      </c>
      <c r="AC58" s="28" t="str">
        <f t="shared" si="98"/>
        <v xml:space="preserve"> x 1</v>
      </c>
      <c r="AD58" s="46"/>
      <c r="AE58" s="108">
        <f t="shared" si="99"/>
        <v>0</v>
      </c>
      <c r="AF58" s="28">
        <f t="shared" si="100"/>
        <v>0</v>
      </c>
      <c r="AG58" s="62"/>
      <c r="AH58" s="46"/>
      <c r="AI58" s="46"/>
    </row>
    <row r="59" spans="1:35" s="75" customFormat="1" ht="16" customHeight="1" x14ac:dyDescent="0.35">
      <c r="A59" s="46"/>
      <c r="B59" s="46"/>
      <c r="C59" s="94"/>
      <c r="D59" s="48"/>
      <c r="E59" s="28"/>
      <c r="F59" s="28"/>
      <c r="G59" s="28">
        <v>1</v>
      </c>
      <c r="H59" s="47"/>
      <c r="I59" s="59">
        <f t="shared" si="88"/>
        <v>0</v>
      </c>
      <c r="J59" s="59" t="str">
        <f>IF(C59=LOV!$C$2,I59,"")</f>
        <v/>
      </c>
      <c r="K59" s="59" t="str">
        <f>IF(C59=LOV!$C$3,I59,"")</f>
        <v/>
      </c>
      <c r="L59" s="74"/>
      <c r="N59" s="60">
        <f t="shared" si="2"/>
        <v>0</v>
      </c>
      <c r="O59" s="76"/>
      <c r="P59" s="47"/>
      <c r="Q59" s="101" t="str">
        <f t="shared" si="89"/>
        <v/>
      </c>
      <c r="R59" s="47"/>
      <c r="S59" s="101" t="str">
        <f t="shared" si="89"/>
        <v/>
      </c>
      <c r="T59" s="47"/>
      <c r="U59" s="101" t="str">
        <f t="shared" ref="U59" si="122">IF(ISBLANK(T59),"",T59*$D59*$F59*$G59)</f>
        <v/>
      </c>
      <c r="V59" s="47"/>
      <c r="W59" s="101" t="str">
        <f t="shared" ref="W59" si="123">IF(ISBLANK(V59),"",V59*$D59*$F59*$G59)</f>
        <v/>
      </c>
      <c r="X59" s="47"/>
      <c r="Y59" s="101" t="str">
        <f t="shared" ref="Y59" si="124">IF(ISBLANK(X59),"",X59*$D59*$F59*$G59)</f>
        <v/>
      </c>
      <c r="Z59" s="103">
        <f t="shared" si="93"/>
        <v>0</v>
      </c>
      <c r="AB59" s="46" t="str">
        <f t="shared" si="97"/>
        <v>:  ()</v>
      </c>
      <c r="AC59" s="28" t="str">
        <f t="shared" si="98"/>
        <v xml:space="preserve"> x 1</v>
      </c>
      <c r="AD59" s="46"/>
      <c r="AE59" s="108">
        <f t="shared" si="99"/>
        <v>0</v>
      </c>
      <c r="AF59" s="28">
        <f t="shared" si="100"/>
        <v>0</v>
      </c>
      <c r="AG59" s="62"/>
      <c r="AH59" s="46"/>
      <c r="AI59" s="46"/>
    </row>
    <row r="60" spans="1:35" s="75" customFormat="1" ht="15" customHeight="1" x14ac:dyDescent="0.35">
      <c r="A60" s="46"/>
      <c r="B60" s="46"/>
      <c r="C60" s="94"/>
      <c r="D60" s="48"/>
      <c r="E60" s="28"/>
      <c r="F60" s="28"/>
      <c r="G60" s="28">
        <v>1</v>
      </c>
      <c r="H60" s="47"/>
      <c r="I60" s="59">
        <f t="shared" si="88"/>
        <v>0</v>
      </c>
      <c r="J60" s="59" t="str">
        <f>IF(C60=LOV!$C$2,I60,"")</f>
        <v/>
      </c>
      <c r="K60" s="59" t="str">
        <f>IF(C60=LOV!$C$3,I60,"")</f>
        <v/>
      </c>
      <c r="L60" s="74"/>
      <c r="N60" s="60">
        <f t="shared" si="2"/>
        <v>0</v>
      </c>
      <c r="O60" s="76"/>
      <c r="P60" s="47"/>
      <c r="Q60" s="101" t="str">
        <f t="shared" si="89"/>
        <v/>
      </c>
      <c r="R60" s="47"/>
      <c r="S60" s="101" t="str">
        <f t="shared" si="89"/>
        <v/>
      </c>
      <c r="T60" s="47"/>
      <c r="U60" s="101" t="str">
        <f t="shared" ref="U60" si="125">IF(ISBLANK(T60),"",T60*$D60*$F60*$G60)</f>
        <v/>
      </c>
      <c r="V60" s="47"/>
      <c r="W60" s="101" t="str">
        <f t="shared" ref="W60" si="126">IF(ISBLANK(V60),"",V60*$D60*$F60*$G60)</f>
        <v/>
      </c>
      <c r="X60" s="47"/>
      <c r="Y60" s="101" t="str">
        <f t="shared" ref="Y60" si="127">IF(ISBLANK(X60),"",X60*$D60*$F60*$G60)</f>
        <v/>
      </c>
      <c r="Z60" s="103">
        <f t="shared" si="93"/>
        <v>0</v>
      </c>
      <c r="AB60" s="46" t="str">
        <f t="shared" si="97"/>
        <v>:  ()</v>
      </c>
      <c r="AC60" s="28" t="str">
        <f t="shared" si="98"/>
        <v xml:space="preserve"> x 1</v>
      </c>
      <c r="AD60" s="46"/>
      <c r="AE60" s="108">
        <f t="shared" si="99"/>
        <v>0</v>
      </c>
      <c r="AF60" s="28">
        <f t="shared" si="100"/>
        <v>0</v>
      </c>
      <c r="AG60" s="62"/>
      <c r="AH60" s="46"/>
      <c r="AI60" s="46"/>
    </row>
    <row r="61" spans="1:35" s="58" customFormat="1" ht="16" customHeight="1" thickBot="1" x14ac:dyDescent="0.4">
      <c r="A61" s="40"/>
      <c r="B61" s="37"/>
      <c r="C61" s="96"/>
      <c r="D61" s="38"/>
      <c r="E61" s="38"/>
      <c r="F61" s="39"/>
      <c r="G61" s="35"/>
      <c r="H61" s="39"/>
      <c r="I61" s="61"/>
      <c r="J61" s="61"/>
      <c r="K61" s="61"/>
      <c r="L61" s="74"/>
      <c r="N61" s="60">
        <f t="shared" si="2"/>
        <v>0</v>
      </c>
      <c r="O61" s="57"/>
      <c r="P61" s="39"/>
      <c r="Q61" s="61"/>
      <c r="R61" s="39"/>
      <c r="S61" s="61"/>
      <c r="T61" s="39"/>
      <c r="U61" s="61"/>
      <c r="V61" s="39"/>
      <c r="W61" s="61"/>
      <c r="X61" s="39"/>
      <c r="Y61" s="61"/>
      <c r="Z61" s="61"/>
      <c r="AB61" s="39"/>
      <c r="AC61" s="39"/>
      <c r="AD61" s="61"/>
      <c r="AE61" s="39"/>
      <c r="AF61" s="61"/>
      <c r="AG61" s="61"/>
      <c r="AH61" s="61"/>
      <c r="AI61" s="61"/>
    </row>
    <row r="62" spans="1:35" s="58" customFormat="1" thickBot="1" x14ac:dyDescent="0.4">
      <c r="A62" s="66" t="s">
        <v>2</v>
      </c>
      <c r="B62" s="67"/>
      <c r="C62" s="67"/>
      <c r="D62" s="68"/>
      <c r="E62" s="69"/>
      <c r="F62" s="70"/>
      <c r="G62" s="71"/>
      <c r="H62" s="106" t="e">
        <f>I62/SUM($I62,$Q62,$S62,$U62,$W62,$Y62)</f>
        <v>#DIV/0!</v>
      </c>
      <c r="I62" s="84">
        <f>SUM(I49:I61)</f>
        <v>0</v>
      </c>
      <c r="J62" s="84">
        <f t="shared" ref="J62:K62" si="128">SUM(J49:J61)</f>
        <v>0</v>
      </c>
      <c r="K62" s="84">
        <f t="shared" si="128"/>
        <v>0</v>
      </c>
      <c r="L62" s="73"/>
      <c r="N62" s="60"/>
      <c r="O62" s="57"/>
      <c r="P62" s="106" t="e">
        <f>Q62/SUM($I62,$Q62,$S62,$U62,$W62,$Y62)</f>
        <v>#DIV/0!</v>
      </c>
      <c r="Q62" s="84">
        <f>SUM(Q49:Q61)</f>
        <v>0</v>
      </c>
      <c r="R62" s="106" t="e">
        <f>S62/SUM($I62,$Q62,$S62,$U62,$W62,$Y62)</f>
        <v>#DIV/0!</v>
      </c>
      <c r="S62" s="84">
        <f>SUM(S49:S61)</f>
        <v>0</v>
      </c>
      <c r="T62" s="106" t="e">
        <f>U62/SUM($I62,$Q62,$S62,$U62,$W62,$Y62)</f>
        <v>#DIV/0!</v>
      </c>
      <c r="U62" s="84">
        <f>SUM(U49:U61)</f>
        <v>0</v>
      </c>
      <c r="V62" s="106" t="e">
        <f>W62/SUM($I62,$Q62,$S62,$U62,$W62,$Y62)</f>
        <v>#DIV/0!</v>
      </c>
      <c r="W62" s="84">
        <f>SUM(W49:W61)</f>
        <v>0</v>
      </c>
      <c r="X62" s="106" t="e">
        <f>Y62/SUM($I62,$Q62,$S62,$U62,$W62,$Y62)</f>
        <v>#DIV/0!</v>
      </c>
      <c r="Y62" s="84">
        <f>SUM(Y49:Y61)</f>
        <v>0</v>
      </c>
      <c r="Z62" s="84">
        <f>SUM(Z49:Z61)</f>
        <v>0</v>
      </c>
      <c r="AB62" s="71"/>
      <c r="AC62" s="71"/>
      <c r="AD62" s="68"/>
      <c r="AE62" s="71"/>
      <c r="AF62" s="68"/>
      <c r="AG62" s="68"/>
      <c r="AH62" s="68"/>
      <c r="AI62" s="68"/>
    </row>
    <row r="63" spans="1:35" s="75" customFormat="1" ht="14.5" customHeight="1" x14ac:dyDescent="0.35">
      <c r="A63" s="31" t="s">
        <v>41</v>
      </c>
      <c r="B63" s="32"/>
      <c r="C63" s="97"/>
      <c r="D63" s="32"/>
      <c r="E63" s="32"/>
      <c r="F63" s="32"/>
      <c r="G63" s="32"/>
      <c r="H63" s="32"/>
      <c r="I63" s="32"/>
      <c r="J63" s="32"/>
      <c r="K63" s="32"/>
      <c r="L63" s="74"/>
      <c r="N63" s="60"/>
      <c r="O63" s="7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B63" s="32" t="str">
        <f>A63</f>
        <v>Déplacements et voyages</v>
      </c>
      <c r="AC63" s="32"/>
      <c r="AD63" s="32"/>
      <c r="AE63" s="32"/>
      <c r="AF63" s="32"/>
      <c r="AG63" s="32"/>
      <c r="AH63" s="32"/>
      <c r="AI63" s="32"/>
    </row>
    <row r="64" spans="1:35" s="75" customFormat="1" ht="14" customHeight="1" x14ac:dyDescent="0.35">
      <c r="A64" s="46"/>
      <c r="B64" s="46"/>
      <c r="C64" s="94"/>
      <c r="D64" s="48"/>
      <c r="E64" s="28"/>
      <c r="F64" s="28"/>
      <c r="G64" s="28">
        <v>1</v>
      </c>
      <c r="H64" s="47"/>
      <c r="I64" s="59">
        <f t="shared" ref="I64:I72" si="129">D64*F64*G64*H64</f>
        <v>0</v>
      </c>
      <c r="J64" s="59" t="str">
        <f>IF(C64=LOV!$C$2,I64,"")</f>
        <v/>
      </c>
      <c r="K64" s="59" t="str">
        <f>IF(C64=LOV!$C$3,I64,"")</f>
        <v/>
      </c>
      <c r="L64" s="74"/>
      <c r="N64" s="60">
        <f t="shared" si="2"/>
        <v>0</v>
      </c>
      <c r="O64" s="76"/>
      <c r="P64" s="47"/>
      <c r="Q64" s="101" t="str">
        <f t="shared" ref="Q64:S72" si="130">IF(ISBLANK(P64),"",P64*$D64*$F64*$G64)</f>
        <v/>
      </c>
      <c r="R64" s="47"/>
      <c r="S64" s="101" t="str">
        <f t="shared" si="130"/>
        <v/>
      </c>
      <c r="T64" s="47"/>
      <c r="U64" s="101" t="str">
        <f t="shared" ref="U64" si="131">IF(ISBLANK(T64),"",T64*$D64*$F64*$G64)</f>
        <v/>
      </c>
      <c r="V64" s="47"/>
      <c r="W64" s="101" t="str">
        <f t="shared" ref="W64" si="132">IF(ISBLANK(V64),"",V64*$D64*$F64*$G64)</f>
        <v/>
      </c>
      <c r="X64" s="47"/>
      <c r="Y64" s="101" t="str">
        <f t="shared" ref="Y64" si="133">IF(ISBLANK(X64),"",X64*$D64*$F64*$G64)</f>
        <v/>
      </c>
      <c r="Z64" s="103">
        <f t="shared" ref="Z64:Z72" si="134">SUM(Q64,S64,U64,W64,Y64)</f>
        <v>0</v>
      </c>
      <c r="AB64" s="46" t="str">
        <f>C64&amp;": "&amp;A64&amp;" ("&amp;B64&amp;")"</f>
        <v>:  ()</v>
      </c>
      <c r="AC64" s="28" t="str">
        <f>F64&amp;" x "&amp;G64</f>
        <v xml:space="preserve"> x 1</v>
      </c>
      <c r="AD64" s="46"/>
      <c r="AE64" s="108">
        <f>D64</f>
        <v>0</v>
      </c>
      <c r="AF64" s="28">
        <f>E64</f>
        <v>0</v>
      </c>
      <c r="AG64" s="61"/>
      <c r="AH64" s="46"/>
      <c r="AI64" s="46"/>
    </row>
    <row r="65" spans="1:35" s="75" customFormat="1" ht="14" customHeight="1" x14ac:dyDescent="0.35">
      <c r="A65" s="46"/>
      <c r="B65" s="46"/>
      <c r="C65" s="94"/>
      <c r="D65" s="48"/>
      <c r="E65" s="28"/>
      <c r="F65" s="28"/>
      <c r="G65" s="28">
        <v>1</v>
      </c>
      <c r="H65" s="47"/>
      <c r="I65" s="59">
        <f t="shared" si="129"/>
        <v>0</v>
      </c>
      <c r="J65" s="59" t="str">
        <f>IF(C65=LOV!$C$2,I65,"")</f>
        <v/>
      </c>
      <c r="K65" s="59" t="str">
        <f>IF(C65=LOV!$C$3,I65,"")</f>
        <v/>
      </c>
      <c r="L65" s="74"/>
      <c r="N65" s="60">
        <f t="shared" si="2"/>
        <v>0</v>
      </c>
      <c r="O65" s="76"/>
      <c r="P65" s="47"/>
      <c r="Q65" s="101" t="str">
        <f t="shared" si="130"/>
        <v/>
      </c>
      <c r="R65" s="47"/>
      <c r="S65" s="101" t="str">
        <f t="shared" si="130"/>
        <v/>
      </c>
      <c r="T65" s="47"/>
      <c r="U65" s="101" t="str">
        <f t="shared" ref="U65" si="135">IF(ISBLANK(T65),"",T65*$D65*$F65*$G65)</f>
        <v/>
      </c>
      <c r="V65" s="47"/>
      <c r="W65" s="101" t="str">
        <f t="shared" ref="W65" si="136">IF(ISBLANK(V65),"",V65*$D65*$F65*$G65)</f>
        <v/>
      </c>
      <c r="X65" s="47"/>
      <c r="Y65" s="101" t="str">
        <f t="shared" ref="Y65" si="137">IF(ISBLANK(X65),"",X65*$D65*$F65*$G65)</f>
        <v/>
      </c>
      <c r="Z65" s="103">
        <f t="shared" si="134"/>
        <v>0</v>
      </c>
      <c r="AB65" s="46" t="str">
        <f t="shared" ref="AB65:AB72" si="138">C65&amp;": "&amp;A65&amp;" ("&amp;B65&amp;")"</f>
        <v>:  ()</v>
      </c>
      <c r="AC65" s="28" t="str">
        <f t="shared" ref="AC65:AC72" si="139">F65&amp;" x "&amp;G65</f>
        <v xml:space="preserve"> x 1</v>
      </c>
      <c r="AD65" s="46"/>
      <c r="AE65" s="108">
        <f t="shared" ref="AE65:AE72" si="140">D65</f>
        <v>0</v>
      </c>
      <c r="AF65" s="28">
        <f t="shared" ref="AF65:AF72" si="141">E65</f>
        <v>0</v>
      </c>
      <c r="AG65" s="61"/>
      <c r="AH65" s="46"/>
      <c r="AI65" s="46"/>
    </row>
    <row r="66" spans="1:35" s="75" customFormat="1" ht="14" customHeight="1" x14ac:dyDescent="0.35">
      <c r="A66" s="46"/>
      <c r="B66" s="46"/>
      <c r="C66" s="94"/>
      <c r="D66" s="48"/>
      <c r="E66" s="28"/>
      <c r="F66" s="28"/>
      <c r="G66" s="28">
        <v>1</v>
      </c>
      <c r="H66" s="47"/>
      <c r="I66" s="59">
        <f t="shared" si="129"/>
        <v>0</v>
      </c>
      <c r="J66" s="59" t="str">
        <f>IF(C66=LOV!$C$2,I66,"")</f>
        <v/>
      </c>
      <c r="K66" s="59" t="str">
        <f>IF(C66=LOV!$C$3,I66,"")</f>
        <v/>
      </c>
      <c r="L66" s="74"/>
      <c r="N66" s="60">
        <f t="shared" si="2"/>
        <v>0</v>
      </c>
      <c r="O66" s="76"/>
      <c r="P66" s="47"/>
      <c r="Q66" s="101" t="str">
        <f t="shared" si="130"/>
        <v/>
      </c>
      <c r="R66" s="47"/>
      <c r="S66" s="101" t="str">
        <f t="shared" si="130"/>
        <v/>
      </c>
      <c r="T66" s="47"/>
      <c r="U66" s="101" t="str">
        <f t="shared" ref="U66" si="142">IF(ISBLANK(T66),"",T66*$D66*$F66*$G66)</f>
        <v/>
      </c>
      <c r="V66" s="47"/>
      <c r="W66" s="101" t="str">
        <f t="shared" ref="W66" si="143">IF(ISBLANK(V66),"",V66*$D66*$F66*$G66)</f>
        <v/>
      </c>
      <c r="X66" s="47"/>
      <c r="Y66" s="101" t="str">
        <f t="shared" ref="Y66" si="144">IF(ISBLANK(X66),"",X66*$D66*$F66*$G66)</f>
        <v/>
      </c>
      <c r="Z66" s="103">
        <f t="shared" si="134"/>
        <v>0</v>
      </c>
      <c r="AB66" s="46" t="str">
        <f t="shared" si="138"/>
        <v>:  ()</v>
      </c>
      <c r="AC66" s="28" t="str">
        <f t="shared" si="139"/>
        <v xml:space="preserve"> x 1</v>
      </c>
      <c r="AD66" s="46"/>
      <c r="AE66" s="108">
        <f t="shared" si="140"/>
        <v>0</v>
      </c>
      <c r="AF66" s="28">
        <f t="shared" si="141"/>
        <v>0</v>
      </c>
      <c r="AG66" s="61"/>
      <c r="AH66" s="46"/>
      <c r="AI66" s="46"/>
    </row>
    <row r="67" spans="1:35" s="75" customFormat="1" ht="14" customHeight="1" x14ac:dyDescent="0.35">
      <c r="A67" s="46"/>
      <c r="B67" s="46"/>
      <c r="C67" s="94"/>
      <c r="D67" s="48"/>
      <c r="E67" s="28"/>
      <c r="F67" s="28"/>
      <c r="G67" s="28">
        <v>1</v>
      </c>
      <c r="H67" s="47"/>
      <c r="I67" s="59">
        <f t="shared" si="129"/>
        <v>0</v>
      </c>
      <c r="J67" s="59" t="str">
        <f>IF(C67=LOV!$C$2,I67,"")</f>
        <v/>
      </c>
      <c r="K67" s="59" t="str">
        <f>IF(C67=LOV!$C$3,I67,"")</f>
        <v/>
      </c>
      <c r="L67" s="74"/>
      <c r="N67" s="60">
        <f t="shared" si="2"/>
        <v>0</v>
      </c>
      <c r="O67" s="76"/>
      <c r="P67" s="47"/>
      <c r="Q67" s="101" t="str">
        <f t="shared" si="130"/>
        <v/>
      </c>
      <c r="R67" s="47"/>
      <c r="S67" s="101" t="str">
        <f t="shared" si="130"/>
        <v/>
      </c>
      <c r="T67" s="47"/>
      <c r="U67" s="101" t="str">
        <f t="shared" ref="U67" si="145">IF(ISBLANK(T67),"",T67*$D67*$F67*$G67)</f>
        <v/>
      </c>
      <c r="V67" s="47"/>
      <c r="W67" s="101" t="str">
        <f t="shared" ref="W67" si="146">IF(ISBLANK(V67),"",V67*$D67*$F67*$G67)</f>
        <v/>
      </c>
      <c r="X67" s="47"/>
      <c r="Y67" s="101" t="str">
        <f t="shared" ref="Y67" si="147">IF(ISBLANK(X67),"",X67*$D67*$F67*$G67)</f>
        <v/>
      </c>
      <c r="Z67" s="103">
        <f t="shared" si="134"/>
        <v>0</v>
      </c>
      <c r="AB67" s="46" t="str">
        <f t="shared" si="138"/>
        <v>:  ()</v>
      </c>
      <c r="AC67" s="28" t="str">
        <f t="shared" si="139"/>
        <v xml:space="preserve"> x 1</v>
      </c>
      <c r="AD67" s="46"/>
      <c r="AE67" s="108">
        <f t="shared" si="140"/>
        <v>0</v>
      </c>
      <c r="AF67" s="28">
        <f t="shared" si="141"/>
        <v>0</v>
      </c>
      <c r="AG67" s="61"/>
      <c r="AH67" s="46"/>
      <c r="AI67" s="46"/>
    </row>
    <row r="68" spans="1:35" s="75" customFormat="1" ht="14" customHeight="1" x14ac:dyDescent="0.35">
      <c r="A68" s="46"/>
      <c r="B68" s="46"/>
      <c r="C68" s="94"/>
      <c r="D68" s="48"/>
      <c r="E68" s="28"/>
      <c r="F68" s="28"/>
      <c r="G68" s="28">
        <v>1</v>
      </c>
      <c r="H68" s="47"/>
      <c r="I68" s="59">
        <f t="shared" si="129"/>
        <v>0</v>
      </c>
      <c r="J68" s="59" t="str">
        <f>IF(C68=LOV!$C$2,I68,"")</f>
        <v/>
      </c>
      <c r="K68" s="59" t="str">
        <f>IF(C68=LOV!$C$3,I68,"")</f>
        <v/>
      </c>
      <c r="L68" s="74"/>
      <c r="N68" s="60">
        <f t="shared" si="2"/>
        <v>0</v>
      </c>
      <c r="O68" s="76"/>
      <c r="P68" s="47"/>
      <c r="Q68" s="101" t="str">
        <f t="shared" si="130"/>
        <v/>
      </c>
      <c r="R68" s="47"/>
      <c r="S68" s="101" t="str">
        <f t="shared" si="130"/>
        <v/>
      </c>
      <c r="T68" s="47"/>
      <c r="U68" s="101" t="str">
        <f t="shared" ref="U68" si="148">IF(ISBLANK(T68),"",T68*$D68*$F68*$G68)</f>
        <v/>
      </c>
      <c r="V68" s="47"/>
      <c r="W68" s="101" t="str">
        <f t="shared" ref="W68" si="149">IF(ISBLANK(V68),"",V68*$D68*$F68*$G68)</f>
        <v/>
      </c>
      <c r="X68" s="47"/>
      <c r="Y68" s="101" t="str">
        <f t="shared" ref="Y68" si="150">IF(ISBLANK(X68),"",X68*$D68*$F68*$G68)</f>
        <v/>
      </c>
      <c r="Z68" s="103">
        <f t="shared" si="134"/>
        <v>0</v>
      </c>
      <c r="AB68" s="46" t="str">
        <f t="shared" si="138"/>
        <v>:  ()</v>
      </c>
      <c r="AC68" s="28" t="str">
        <f t="shared" si="139"/>
        <v xml:space="preserve"> x 1</v>
      </c>
      <c r="AD68" s="46"/>
      <c r="AE68" s="108">
        <f t="shared" si="140"/>
        <v>0</v>
      </c>
      <c r="AF68" s="28">
        <f t="shared" si="141"/>
        <v>0</v>
      </c>
      <c r="AG68" s="61"/>
      <c r="AH68" s="46"/>
      <c r="AI68" s="46"/>
    </row>
    <row r="69" spans="1:35" s="75" customFormat="1" ht="14" customHeight="1" x14ac:dyDescent="0.35">
      <c r="A69" s="46"/>
      <c r="B69" s="46"/>
      <c r="C69" s="94"/>
      <c r="D69" s="48"/>
      <c r="E69" s="28"/>
      <c r="F69" s="28"/>
      <c r="G69" s="28">
        <v>1</v>
      </c>
      <c r="H69" s="47"/>
      <c r="I69" s="59">
        <f t="shared" si="129"/>
        <v>0</v>
      </c>
      <c r="J69" s="59" t="str">
        <f>IF(C69=LOV!$C$2,I69,"")</f>
        <v/>
      </c>
      <c r="K69" s="59" t="str">
        <f>IF(C69=LOV!$C$3,I69,"")</f>
        <v/>
      </c>
      <c r="L69" s="74"/>
      <c r="N69" s="60">
        <f t="shared" si="2"/>
        <v>0</v>
      </c>
      <c r="O69" s="76"/>
      <c r="P69" s="47"/>
      <c r="Q69" s="101" t="str">
        <f t="shared" si="130"/>
        <v/>
      </c>
      <c r="R69" s="47"/>
      <c r="S69" s="101" t="str">
        <f t="shared" si="130"/>
        <v/>
      </c>
      <c r="T69" s="47"/>
      <c r="U69" s="101" t="str">
        <f t="shared" ref="U69" si="151">IF(ISBLANK(T69),"",T69*$D69*$F69*$G69)</f>
        <v/>
      </c>
      <c r="V69" s="47"/>
      <c r="W69" s="101" t="str">
        <f t="shared" ref="W69" si="152">IF(ISBLANK(V69),"",V69*$D69*$F69*$G69)</f>
        <v/>
      </c>
      <c r="X69" s="47"/>
      <c r="Y69" s="101" t="str">
        <f t="shared" ref="Y69" si="153">IF(ISBLANK(X69),"",X69*$D69*$F69*$G69)</f>
        <v/>
      </c>
      <c r="Z69" s="103">
        <f t="shared" si="134"/>
        <v>0</v>
      </c>
      <c r="AB69" s="46" t="str">
        <f t="shared" si="138"/>
        <v>:  ()</v>
      </c>
      <c r="AC69" s="28" t="str">
        <f t="shared" si="139"/>
        <v xml:space="preserve"> x 1</v>
      </c>
      <c r="AD69" s="46"/>
      <c r="AE69" s="108">
        <f t="shared" si="140"/>
        <v>0</v>
      </c>
      <c r="AF69" s="28">
        <f t="shared" si="141"/>
        <v>0</v>
      </c>
      <c r="AG69" s="61"/>
      <c r="AH69" s="46"/>
      <c r="AI69" s="46"/>
    </row>
    <row r="70" spans="1:35" s="75" customFormat="1" ht="14" customHeight="1" x14ac:dyDescent="0.35">
      <c r="A70" s="46"/>
      <c r="B70" s="46"/>
      <c r="C70" s="94"/>
      <c r="D70" s="48"/>
      <c r="E70" s="28"/>
      <c r="F70" s="28"/>
      <c r="G70" s="28">
        <v>1</v>
      </c>
      <c r="H70" s="47"/>
      <c r="I70" s="59">
        <f t="shared" si="129"/>
        <v>0</v>
      </c>
      <c r="J70" s="59" t="str">
        <f>IF(C70=LOV!$C$2,I70,"")</f>
        <v/>
      </c>
      <c r="K70" s="59" t="str">
        <f>IF(C70=LOV!$C$3,I70,"")</f>
        <v/>
      </c>
      <c r="L70" s="74"/>
      <c r="N70" s="60">
        <f t="shared" si="2"/>
        <v>0</v>
      </c>
      <c r="O70" s="76"/>
      <c r="P70" s="47"/>
      <c r="Q70" s="101" t="str">
        <f t="shared" si="130"/>
        <v/>
      </c>
      <c r="R70" s="47"/>
      <c r="S70" s="101" t="str">
        <f t="shared" si="130"/>
        <v/>
      </c>
      <c r="T70" s="47"/>
      <c r="U70" s="101" t="str">
        <f t="shared" ref="U70" si="154">IF(ISBLANK(T70),"",T70*$D70*$F70*$G70)</f>
        <v/>
      </c>
      <c r="V70" s="47"/>
      <c r="W70" s="101" t="str">
        <f t="shared" ref="W70" si="155">IF(ISBLANK(V70),"",V70*$D70*$F70*$G70)</f>
        <v/>
      </c>
      <c r="X70" s="47"/>
      <c r="Y70" s="101" t="str">
        <f t="shared" ref="Y70" si="156">IF(ISBLANK(X70),"",X70*$D70*$F70*$G70)</f>
        <v/>
      </c>
      <c r="Z70" s="103">
        <f t="shared" si="134"/>
        <v>0</v>
      </c>
      <c r="AB70" s="46" t="str">
        <f t="shared" si="138"/>
        <v>:  ()</v>
      </c>
      <c r="AC70" s="28" t="str">
        <f t="shared" si="139"/>
        <v xml:space="preserve"> x 1</v>
      </c>
      <c r="AD70" s="46"/>
      <c r="AE70" s="108">
        <f t="shared" si="140"/>
        <v>0</v>
      </c>
      <c r="AF70" s="28">
        <f t="shared" si="141"/>
        <v>0</v>
      </c>
      <c r="AG70" s="61"/>
      <c r="AH70" s="46"/>
      <c r="AI70" s="46"/>
    </row>
    <row r="71" spans="1:35" s="75" customFormat="1" ht="16" customHeight="1" x14ac:dyDescent="0.35">
      <c r="A71" s="46"/>
      <c r="B71" s="46"/>
      <c r="C71" s="94"/>
      <c r="D71" s="48"/>
      <c r="E71" s="28"/>
      <c r="F71" s="28"/>
      <c r="G71" s="28">
        <v>1</v>
      </c>
      <c r="H71" s="47"/>
      <c r="I71" s="59">
        <f t="shared" si="129"/>
        <v>0</v>
      </c>
      <c r="J71" s="59" t="str">
        <f>IF(C71=LOV!$C$2,I71,"")</f>
        <v/>
      </c>
      <c r="K71" s="59" t="str">
        <f>IF(C71=LOV!$C$3,I71,"")</f>
        <v/>
      </c>
      <c r="L71" s="74"/>
      <c r="N71" s="60">
        <f t="shared" si="2"/>
        <v>0</v>
      </c>
      <c r="O71" s="76"/>
      <c r="P71" s="47"/>
      <c r="Q71" s="101" t="str">
        <f t="shared" si="130"/>
        <v/>
      </c>
      <c r="R71" s="47"/>
      <c r="S71" s="101" t="str">
        <f t="shared" si="130"/>
        <v/>
      </c>
      <c r="T71" s="47"/>
      <c r="U71" s="101" t="str">
        <f t="shared" ref="U71" si="157">IF(ISBLANK(T71),"",T71*$D71*$F71*$G71)</f>
        <v/>
      </c>
      <c r="V71" s="47"/>
      <c r="W71" s="101" t="str">
        <f t="shared" ref="W71" si="158">IF(ISBLANK(V71),"",V71*$D71*$F71*$G71)</f>
        <v/>
      </c>
      <c r="X71" s="47"/>
      <c r="Y71" s="101" t="str">
        <f t="shared" ref="Y71" si="159">IF(ISBLANK(X71),"",X71*$D71*$F71*$G71)</f>
        <v/>
      </c>
      <c r="Z71" s="103">
        <f t="shared" si="134"/>
        <v>0</v>
      </c>
      <c r="AB71" s="46" t="str">
        <f t="shared" si="138"/>
        <v>:  ()</v>
      </c>
      <c r="AC71" s="28" t="str">
        <f t="shared" si="139"/>
        <v xml:space="preserve"> x 1</v>
      </c>
      <c r="AD71" s="46"/>
      <c r="AE71" s="108">
        <f t="shared" si="140"/>
        <v>0</v>
      </c>
      <c r="AF71" s="28">
        <f t="shared" si="141"/>
        <v>0</v>
      </c>
      <c r="AG71" s="61"/>
      <c r="AH71" s="46"/>
      <c r="AI71" s="46"/>
    </row>
    <row r="72" spans="1:35" s="75" customFormat="1" ht="15" customHeight="1" x14ac:dyDescent="0.35">
      <c r="A72" s="46"/>
      <c r="B72" s="46"/>
      <c r="C72" s="94"/>
      <c r="D72" s="48"/>
      <c r="E72" s="28"/>
      <c r="F72" s="28"/>
      <c r="G72" s="28">
        <v>1</v>
      </c>
      <c r="H72" s="47"/>
      <c r="I72" s="59">
        <f t="shared" si="129"/>
        <v>0</v>
      </c>
      <c r="J72" s="59" t="str">
        <f>IF(C72=LOV!$C$2,I72,"")</f>
        <v/>
      </c>
      <c r="K72" s="59" t="str">
        <f>IF(C72=LOV!$C$3,I72,"")</f>
        <v/>
      </c>
      <c r="L72" s="74"/>
      <c r="N72" s="60">
        <f t="shared" si="2"/>
        <v>0</v>
      </c>
      <c r="O72" s="76"/>
      <c r="P72" s="47"/>
      <c r="Q72" s="101" t="str">
        <f t="shared" si="130"/>
        <v/>
      </c>
      <c r="R72" s="47"/>
      <c r="S72" s="101" t="str">
        <f t="shared" si="130"/>
        <v/>
      </c>
      <c r="T72" s="47"/>
      <c r="U72" s="101" t="str">
        <f t="shared" ref="U72" si="160">IF(ISBLANK(T72),"",T72*$D72*$F72*$G72)</f>
        <v/>
      </c>
      <c r="V72" s="47"/>
      <c r="W72" s="101" t="str">
        <f t="shared" ref="W72" si="161">IF(ISBLANK(V72),"",V72*$D72*$F72*$G72)</f>
        <v/>
      </c>
      <c r="X72" s="47"/>
      <c r="Y72" s="101" t="str">
        <f t="shared" ref="Y72" si="162">IF(ISBLANK(X72),"",X72*$D72*$F72*$G72)</f>
        <v/>
      </c>
      <c r="Z72" s="103">
        <f t="shared" si="134"/>
        <v>0</v>
      </c>
      <c r="AB72" s="46" t="str">
        <f t="shared" si="138"/>
        <v>:  ()</v>
      </c>
      <c r="AC72" s="28" t="str">
        <f t="shared" si="139"/>
        <v xml:space="preserve"> x 1</v>
      </c>
      <c r="AD72" s="46"/>
      <c r="AE72" s="108">
        <f t="shared" si="140"/>
        <v>0</v>
      </c>
      <c r="AF72" s="28">
        <f t="shared" si="141"/>
        <v>0</v>
      </c>
      <c r="AG72" s="61"/>
      <c r="AH72" s="46"/>
      <c r="AI72" s="46"/>
    </row>
    <row r="73" spans="1:35" s="58" customFormat="1" ht="16" customHeight="1" thickBot="1" x14ac:dyDescent="0.4">
      <c r="A73" s="40"/>
      <c r="B73" s="37"/>
      <c r="C73" s="96"/>
      <c r="D73" s="38"/>
      <c r="E73" s="38"/>
      <c r="F73" s="39"/>
      <c r="G73" s="35"/>
      <c r="H73" s="39"/>
      <c r="I73" s="61"/>
      <c r="J73" s="61"/>
      <c r="K73" s="61"/>
      <c r="L73" s="74"/>
      <c r="N73" s="60">
        <f t="shared" si="2"/>
        <v>0</v>
      </c>
      <c r="O73" s="57"/>
      <c r="P73" s="39"/>
      <c r="Q73" s="61"/>
      <c r="R73" s="39"/>
      <c r="S73" s="61"/>
      <c r="T73" s="39"/>
      <c r="U73" s="61"/>
      <c r="V73" s="39"/>
      <c r="W73" s="61"/>
      <c r="X73" s="39"/>
      <c r="Y73" s="61"/>
      <c r="Z73" s="61"/>
      <c r="AB73" s="39"/>
      <c r="AC73" s="39"/>
      <c r="AD73" s="61"/>
      <c r="AE73" s="39"/>
      <c r="AF73" s="61"/>
      <c r="AG73" s="61"/>
      <c r="AH73" s="61"/>
      <c r="AI73" s="61"/>
    </row>
    <row r="74" spans="1:35" s="58" customFormat="1" thickBot="1" x14ac:dyDescent="0.4">
      <c r="A74" s="77" t="s">
        <v>2</v>
      </c>
      <c r="B74" s="78"/>
      <c r="C74" s="78"/>
      <c r="D74" s="79"/>
      <c r="E74" s="80"/>
      <c r="F74" s="81"/>
      <c r="G74" s="82"/>
      <c r="H74" s="106" t="e">
        <f>I74/SUM($I74,$Q74,$S74,$U74,$W74,$Y74)</f>
        <v>#DIV/0!</v>
      </c>
      <c r="I74" s="83">
        <f>SUM(I63:I73)</f>
        <v>0</v>
      </c>
      <c r="J74" s="83">
        <f t="shared" ref="J74:K74" si="163">SUM(J63:J73)</f>
        <v>0</v>
      </c>
      <c r="K74" s="83">
        <f t="shared" si="163"/>
        <v>0</v>
      </c>
      <c r="L74" s="73"/>
      <c r="N74" s="60"/>
      <c r="O74" s="57"/>
      <c r="P74" s="106" t="e">
        <f>Q74/SUM($I74,$Q74,$S74,$U74,$W74,$Y74)</f>
        <v>#DIV/0!</v>
      </c>
      <c r="Q74" s="84">
        <f>SUM(Q63:Q73)</f>
        <v>0</v>
      </c>
      <c r="R74" s="106" t="e">
        <f>S74/SUM($I74,$Q74,$S74,$U74,$W74,$Y74)</f>
        <v>#DIV/0!</v>
      </c>
      <c r="S74" s="84">
        <f>SUM(S63:S73)</f>
        <v>0</v>
      </c>
      <c r="T74" s="106" t="e">
        <f>U74/SUM($I74,$Q74,$S74,$U74,$W74,$Y74)</f>
        <v>#DIV/0!</v>
      </c>
      <c r="U74" s="84">
        <f>SUM(U63:U73)</f>
        <v>0</v>
      </c>
      <c r="V74" s="106" t="e">
        <f>W74/SUM($I74,$Q74,$S74,$U74,$W74,$Y74)</f>
        <v>#DIV/0!</v>
      </c>
      <c r="W74" s="84">
        <f>SUM(W63:W73)</f>
        <v>0</v>
      </c>
      <c r="X74" s="106" t="e">
        <f>Y74/SUM($I74,$Q74,$S74,$U74,$W74,$Y74)</f>
        <v>#DIV/0!</v>
      </c>
      <c r="Y74" s="84">
        <f>SUM(Y63:Y73)</f>
        <v>0</v>
      </c>
      <c r="Z74" s="84">
        <f>SUM(Z63:Z73)</f>
        <v>0</v>
      </c>
      <c r="AB74" s="82"/>
      <c r="AC74" s="82"/>
      <c r="AD74" s="79"/>
      <c r="AE74" s="82"/>
      <c r="AF74" s="79"/>
      <c r="AG74" s="79"/>
      <c r="AH74" s="79"/>
      <c r="AI74" s="79"/>
    </row>
    <row r="75" spans="1:35" s="75" customFormat="1" ht="14.5" customHeight="1" x14ac:dyDescent="0.35">
      <c r="A75" s="31" t="s">
        <v>42</v>
      </c>
      <c r="B75" s="32"/>
      <c r="C75" s="97"/>
      <c r="D75" s="32"/>
      <c r="E75" s="32"/>
      <c r="F75" s="32"/>
      <c r="G75" s="32"/>
      <c r="H75" s="32"/>
      <c r="I75" s="32"/>
      <c r="J75" s="32"/>
      <c r="K75" s="32"/>
      <c r="L75" s="74"/>
      <c r="N75" s="60"/>
      <c r="O75" s="7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B75" s="32" t="str">
        <f>A75</f>
        <v>Autres coûts d'activités</v>
      </c>
      <c r="AC75" s="32"/>
      <c r="AD75" s="32"/>
      <c r="AE75" s="32"/>
      <c r="AF75" s="32"/>
      <c r="AG75" s="32"/>
      <c r="AH75" s="32"/>
      <c r="AI75" s="32"/>
    </row>
    <row r="76" spans="1:35" s="75" customFormat="1" ht="14.5" customHeight="1" x14ac:dyDescent="0.35">
      <c r="A76" s="46"/>
      <c r="B76" s="46"/>
      <c r="C76" s="94"/>
      <c r="D76" s="48"/>
      <c r="E76" s="28"/>
      <c r="F76" s="28"/>
      <c r="G76" s="28">
        <v>1</v>
      </c>
      <c r="H76" s="47"/>
      <c r="I76" s="59">
        <f t="shared" ref="I76:I87" si="164">D76*F76*G76*H76</f>
        <v>0</v>
      </c>
      <c r="J76" s="59" t="str">
        <f>IF(C76=LOV!$C$2,I76,"")</f>
        <v/>
      </c>
      <c r="K76" s="59" t="str">
        <f>IF(C76=LOV!$C$3,I76,"")</f>
        <v/>
      </c>
      <c r="L76" s="74"/>
      <c r="N76" s="60">
        <f t="shared" si="2"/>
        <v>0</v>
      </c>
      <c r="O76" s="76"/>
      <c r="P76" s="47"/>
      <c r="Q76" s="101" t="str">
        <f t="shared" ref="Q76:S87" si="165">IF(ISBLANK(P76),"",P76*$D76*$F76*$G76)</f>
        <v/>
      </c>
      <c r="R76" s="47"/>
      <c r="S76" s="101" t="str">
        <f t="shared" si="165"/>
        <v/>
      </c>
      <c r="T76" s="47"/>
      <c r="U76" s="101" t="str">
        <f t="shared" ref="U76" si="166">IF(ISBLANK(T76),"",T76*$D76*$F76*$G76)</f>
        <v/>
      </c>
      <c r="V76" s="47"/>
      <c r="W76" s="101" t="str">
        <f t="shared" ref="W76" si="167">IF(ISBLANK(V76),"",V76*$D76*$F76*$G76)</f>
        <v/>
      </c>
      <c r="X76" s="47"/>
      <c r="Y76" s="101" t="str">
        <f t="shared" ref="Y76" si="168">IF(ISBLANK(X76),"",X76*$D76*$F76*$G76)</f>
        <v/>
      </c>
      <c r="Z76" s="103">
        <f t="shared" ref="Z76:Z87" si="169">SUM(Q76,S76,U76,W76,Y76)</f>
        <v>0</v>
      </c>
      <c r="AB76" s="46" t="str">
        <f>C76&amp;": "&amp;A76&amp;" ("&amp;B76&amp;")"</f>
        <v>:  ()</v>
      </c>
      <c r="AC76" s="28" t="str">
        <f>F76&amp;" x "&amp;G76</f>
        <v xml:space="preserve"> x 1</v>
      </c>
      <c r="AD76" s="46"/>
      <c r="AE76" s="108">
        <f>D76</f>
        <v>0</v>
      </c>
      <c r="AF76" s="28">
        <f>E76</f>
        <v>0</v>
      </c>
      <c r="AG76" s="62"/>
      <c r="AH76" s="46"/>
      <c r="AI76" s="46"/>
    </row>
    <row r="77" spans="1:35" s="75" customFormat="1" ht="14.5" customHeight="1" x14ac:dyDescent="0.35">
      <c r="A77" s="46"/>
      <c r="B77" s="46"/>
      <c r="C77" s="94"/>
      <c r="D77" s="48"/>
      <c r="E77" s="28"/>
      <c r="F77" s="28"/>
      <c r="G77" s="28">
        <v>1</v>
      </c>
      <c r="H77" s="47"/>
      <c r="I77" s="59">
        <f t="shared" si="164"/>
        <v>0</v>
      </c>
      <c r="J77" s="59" t="str">
        <f>IF(C77=LOV!$C$2,I77,"")</f>
        <v/>
      </c>
      <c r="K77" s="59" t="str">
        <f>IF(C77=LOV!$C$3,I77,"")</f>
        <v/>
      </c>
      <c r="L77" s="74"/>
      <c r="N77" s="60">
        <f t="shared" si="2"/>
        <v>0</v>
      </c>
      <c r="O77" s="76"/>
      <c r="P77" s="47"/>
      <c r="Q77" s="101" t="str">
        <f t="shared" si="165"/>
        <v/>
      </c>
      <c r="R77" s="47"/>
      <c r="S77" s="101" t="str">
        <f t="shared" si="165"/>
        <v/>
      </c>
      <c r="T77" s="47"/>
      <c r="U77" s="101" t="str">
        <f t="shared" ref="U77" si="170">IF(ISBLANK(T77),"",T77*$D77*$F77*$G77)</f>
        <v/>
      </c>
      <c r="V77" s="47"/>
      <c r="W77" s="101" t="str">
        <f t="shared" ref="W77" si="171">IF(ISBLANK(V77),"",V77*$D77*$F77*$G77)</f>
        <v/>
      </c>
      <c r="X77" s="47"/>
      <c r="Y77" s="101" t="str">
        <f t="shared" ref="Y77" si="172">IF(ISBLANK(X77),"",X77*$D77*$F77*$G77)</f>
        <v/>
      </c>
      <c r="Z77" s="103">
        <f t="shared" si="169"/>
        <v>0</v>
      </c>
      <c r="AB77" s="46" t="str">
        <f t="shared" ref="AB77:AB86" si="173">C77&amp;": "&amp;A77&amp;" ("&amp;B77&amp;")"</f>
        <v>:  ()</v>
      </c>
      <c r="AC77" s="28" t="str">
        <f t="shared" ref="AC77:AC86" si="174">F77&amp;" x "&amp;G77</f>
        <v xml:space="preserve"> x 1</v>
      </c>
      <c r="AD77" s="46"/>
      <c r="AE77" s="108">
        <f t="shared" ref="AE77:AE86" si="175">D77</f>
        <v>0</v>
      </c>
      <c r="AF77" s="28">
        <f t="shared" ref="AF77:AF86" si="176">E77</f>
        <v>0</v>
      </c>
      <c r="AG77" s="62"/>
      <c r="AH77" s="46"/>
      <c r="AI77" s="46"/>
    </row>
    <row r="78" spans="1:35" s="75" customFormat="1" ht="14.5" customHeight="1" x14ac:dyDescent="0.35">
      <c r="A78" s="46"/>
      <c r="B78" s="46"/>
      <c r="C78" s="94"/>
      <c r="D78" s="48"/>
      <c r="E78" s="28"/>
      <c r="F78" s="28"/>
      <c r="G78" s="28">
        <v>1</v>
      </c>
      <c r="H78" s="47"/>
      <c r="I78" s="59">
        <f t="shared" si="164"/>
        <v>0</v>
      </c>
      <c r="J78" s="59" t="str">
        <f>IF(C78=LOV!$C$2,I78,"")</f>
        <v/>
      </c>
      <c r="K78" s="59" t="str">
        <f>IF(C78=LOV!$C$3,I78,"")</f>
        <v/>
      </c>
      <c r="L78" s="74"/>
      <c r="N78" s="60">
        <f t="shared" si="2"/>
        <v>0</v>
      </c>
      <c r="O78" s="76"/>
      <c r="P78" s="47"/>
      <c r="Q78" s="101" t="str">
        <f t="shared" si="165"/>
        <v/>
      </c>
      <c r="R78" s="47"/>
      <c r="S78" s="101" t="str">
        <f t="shared" si="165"/>
        <v/>
      </c>
      <c r="T78" s="47"/>
      <c r="U78" s="101" t="str">
        <f t="shared" ref="U78" si="177">IF(ISBLANK(T78),"",T78*$D78*$F78*$G78)</f>
        <v/>
      </c>
      <c r="V78" s="47"/>
      <c r="W78" s="101" t="str">
        <f t="shared" ref="W78" si="178">IF(ISBLANK(V78),"",V78*$D78*$F78*$G78)</f>
        <v/>
      </c>
      <c r="X78" s="47"/>
      <c r="Y78" s="101" t="str">
        <f t="shared" ref="Y78" si="179">IF(ISBLANK(X78),"",X78*$D78*$F78*$G78)</f>
        <v/>
      </c>
      <c r="Z78" s="103">
        <f t="shared" si="169"/>
        <v>0</v>
      </c>
      <c r="AB78" s="46" t="str">
        <f t="shared" si="173"/>
        <v>:  ()</v>
      </c>
      <c r="AC78" s="28" t="str">
        <f t="shared" si="174"/>
        <v xml:space="preserve"> x 1</v>
      </c>
      <c r="AD78" s="46"/>
      <c r="AE78" s="108">
        <f t="shared" si="175"/>
        <v>0</v>
      </c>
      <c r="AF78" s="28">
        <f t="shared" si="176"/>
        <v>0</v>
      </c>
      <c r="AG78" s="62"/>
      <c r="AH78" s="46"/>
      <c r="AI78" s="46"/>
    </row>
    <row r="79" spans="1:35" s="75" customFormat="1" ht="14.5" customHeight="1" x14ac:dyDescent="0.35">
      <c r="A79" s="46"/>
      <c r="B79" s="46"/>
      <c r="C79" s="94"/>
      <c r="D79" s="48"/>
      <c r="E79" s="28"/>
      <c r="F79" s="28"/>
      <c r="G79" s="28">
        <v>1</v>
      </c>
      <c r="H79" s="47"/>
      <c r="I79" s="59">
        <f t="shared" si="164"/>
        <v>0</v>
      </c>
      <c r="J79" s="59" t="str">
        <f>IF(C79=LOV!$C$2,I79,"")</f>
        <v/>
      </c>
      <c r="K79" s="59" t="str">
        <f>IF(C79=LOV!$C$3,I79,"")</f>
        <v/>
      </c>
      <c r="L79" s="74"/>
      <c r="N79" s="60">
        <f t="shared" si="2"/>
        <v>0</v>
      </c>
      <c r="O79" s="76"/>
      <c r="P79" s="47"/>
      <c r="Q79" s="101" t="str">
        <f t="shared" si="165"/>
        <v/>
      </c>
      <c r="R79" s="47"/>
      <c r="S79" s="101" t="str">
        <f t="shared" si="165"/>
        <v/>
      </c>
      <c r="T79" s="47"/>
      <c r="U79" s="101" t="str">
        <f t="shared" ref="U79" si="180">IF(ISBLANK(T79),"",T79*$D79*$F79*$G79)</f>
        <v/>
      </c>
      <c r="V79" s="47"/>
      <c r="W79" s="101" t="str">
        <f t="shared" ref="W79" si="181">IF(ISBLANK(V79),"",V79*$D79*$F79*$G79)</f>
        <v/>
      </c>
      <c r="X79" s="47"/>
      <c r="Y79" s="101" t="str">
        <f t="shared" ref="Y79" si="182">IF(ISBLANK(X79),"",X79*$D79*$F79*$G79)</f>
        <v/>
      </c>
      <c r="Z79" s="103">
        <f t="shared" si="169"/>
        <v>0</v>
      </c>
      <c r="AB79" s="46" t="str">
        <f t="shared" si="173"/>
        <v>:  ()</v>
      </c>
      <c r="AC79" s="28" t="str">
        <f t="shared" si="174"/>
        <v xml:space="preserve"> x 1</v>
      </c>
      <c r="AD79" s="46"/>
      <c r="AE79" s="108">
        <f t="shared" si="175"/>
        <v>0</v>
      </c>
      <c r="AF79" s="28">
        <f t="shared" si="176"/>
        <v>0</v>
      </c>
      <c r="AG79" s="62"/>
      <c r="AH79" s="46"/>
      <c r="AI79" s="46"/>
    </row>
    <row r="80" spans="1:35" s="75" customFormat="1" ht="14.5" customHeight="1" x14ac:dyDescent="0.35">
      <c r="A80" s="46"/>
      <c r="B80" s="46"/>
      <c r="C80" s="94"/>
      <c r="D80" s="48"/>
      <c r="E80" s="28"/>
      <c r="F80" s="28"/>
      <c r="G80" s="28">
        <v>1</v>
      </c>
      <c r="H80" s="47"/>
      <c r="I80" s="59">
        <f t="shared" si="164"/>
        <v>0</v>
      </c>
      <c r="J80" s="59" t="str">
        <f>IF(C80=LOV!$C$2,I80,"")</f>
        <v/>
      </c>
      <c r="K80" s="59" t="str">
        <f>IF(C80=LOV!$C$3,I80,"")</f>
        <v/>
      </c>
      <c r="L80" s="74"/>
      <c r="N80" s="60">
        <f t="shared" si="2"/>
        <v>0</v>
      </c>
      <c r="O80" s="76"/>
      <c r="P80" s="47"/>
      <c r="Q80" s="101" t="str">
        <f t="shared" si="165"/>
        <v/>
      </c>
      <c r="R80" s="47"/>
      <c r="S80" s="101" t="str">
        <f t="shared" si="165"/>
        <v/>
      </c>
      <c r="T80" s="47"/>
      <c r="U80" s="101" t="str">
        <f t="shared" ref="U80" si="183">IF(ISBLANK(T80),"",T80*$D80*$F80*$G80)</f>
        <v/>
      </c>
      <c r="V80" s="47"/>
      <c r="W80" s="101" t="str">
        <f t="shared" ref="W80" si="184">IF(ISBLANK(V80),"",V80*$D80*$F80*$G80)</f>
        <v/>
      </c>
      <c r="X80" s="47"/>
      <c r="Y80" s="101" t="str">
        <f t="shared" ref="Y80" si="185">IF(ISBLANK(X80),"",X80*$D80*$F80*$G80)</f>
        <v/>
      </c>
      <c r="Z80" s="103">
        <f t="shared" si="169"/>
        <v>0</v>
      </c>
      <c r="AB80" s="46" t="str">
        <f t="shared" si="173"/>
        <v>:  ()</v>
      </c>
      <c r="AC80" s="28" t="str">
        <f t="shared" si="174"/>
        <v xml:space="preserve"> x 1</v>
      </c>
      <c r="AD80" s="46"/>
      <c r="AE80" s="108">
        <f t="shared" si="175"/>
        <v>0</v>
      </c>
      <c r="AF80" s="28">
        <f t="shared" si="176"/>
        <v>0</v>
      </c>
      <c r="AG80" s="62"/>
      <c r="AH80" s="46"/>
      <c r="AI80" s="46"/>
    </row>
    <row r="81" spans="1:35" s="75" customFormat="1" ht="14.5" customHeight="1" x14ac:dyDescent="0.35">
      <c r="A81" s="46"/>
      <c r="B81" s="46"/>
      <c r="C81" s="94"/>
      <c r="D81" s="48"/>
      <c r="E81" s="28"/>
      <c r="F81" s="28"/>
      <c r="G81" s="28">
        <v>1</v>
      </c>
      <c r="H81" s="47"/>
      <c r="I81" s="59">
        <f t="shared" si="164"/>
        <v>0</v>
      </c>
      <c r="J81" s="59" t="str">
        <f>IF(C81=LOV!$C$2,I81,"")</f>
        <v/>
      </c>
      <c r="K81" s="59" t="str">
        <f>IF(C81=LOV!$C$3,I81,"")</f>
        <v/>
      </c>
      <c r="L81" s="74"/>
      <c r="N81" s="60">
        <f t="shared" si="2"/>
        <v>0</v>
      </c>
      <c r="O81" s="76"/>
      <c r="P81" s="47"/>
      <c r="Q81" s="101" t="str">
        <f t="shared" si="165"/>
        <v/>
      </c>
      <c r="R81" s="47"/>
      <c r="S81" s="101" t="str">
        <f t="shared" si="165"/>
        <v/>
      </c>
      <c r="T81" s="47"/>
      <c r="U81" s="101" t="str">
        <f t="shared" ref="U81" si="186">IF(ISBLANK(T81),"",T81*$D81*$F81*$G81)</f>
        <v/>
      </c>
      <c r="V81" s="47"/>
      <c r="W81" s="101" t="str">
        <f t="shared" ref="W81" si="187">IF(ISBLANK(V81),"",V81*$D81*$F81*$G81)</f>
        <v/>
      </c>
      <c r="X81" s="47"/>
      <c r="Y81" s="101" t="str">
        <f t="shared" ref="Y81" si="188">IF(ISBLANK(X81),"",X81*$D81*$F81*$G81)</f>
        <v/>
      </c>
      <c r="Z81" s="103">
        <f t="shared" si="169"/>
        <v>0</v>
      </c>
      <c r="AB81" s="46" t="str">
        <f t="shared" si="173"/>
        <v>:  ()</v>
      </c>
      <c r="AC81" s="28" t="str">
        <f t="shared" si="174"/>
        <v xml:space="preserve"> x 1</v>
      </c>
      <c r="AD81" s="46"/>
      <c r="AE81" s="108">
        <f t="shared" si="175"/>
        <v>0</v>
      </c>
      <c r="AF81" s="28">
        <f t="shared" si="176"/>
        <v>0</v>
      </c>
      <c r="AG81" s="62"/>
      <c r="AH81" s="46"/>
      <c r="AI81" s="46"/>
    </row>
    <row r="82" spans="1:35" s="75" customFormat="1" ht="14.5" customHeight="1" x14ac:dyDescent="0.35">
      <c r="A82" s="46"/>
      <c r="B82" s="46"/>
      <c r="C82" s="94"/>
      <c r="D82" s="48"/>
      <c r="E82" s="28"/>
      <c r="F82" s="28"/>
      <c r="G82" s="28">
        <v>1</v>
      </c>
      <c r="H82" s="47"/>
      <c r="I82" s="59">
        <f t="shared" si="164"/>
        <v>0</v>
      </c>
      <c r="J82" s="59" t="str">
        <f>IF(C82=LOV!$C$2,I82,"")</f>
        <v/>
      </c>
      <c r="K82" s="59" t="str">
        <f>IF(C82=LOV!$C$3,I82,"")</f>
        <v/>
      </c>
      <c r="L82" s="74"/>
      <c r="N82" s="60">
        <f t="shared" si="2"/>
        <v>0</v>
      </c>
      <c r="O82" s="76"/>
      <c r="P82" s="47"/>
      <c r="Q82" s="101" t="str">
        <f t="shared" si="165"/>
        <v/>
      </c>
      <c r="R82" s="47"/>
      <c r="S82" s="101" t="str">
        <f t="shared" si="165"/>
        <v/>
      </c>
      <c r="T82" s="47"/>
      <c r="U82" s="101" t="str">
        <f t="shared" ref="U82" si="189">IF(ISBLANK(T82),"",T82*$D82*$F82*$G82)</f>
        <v/>
      </c>
      <c r="V82" s="47"/>
      <c r="W82" s="101" t="str">
        <f t="shared" ref="W82" si="190">IF(ISBLANK(V82),"",V82*$D82*$F82*$G82)</f>
        <v/>
      </c>
      <c r="X82" s="47"/>
      <c r="Y82" s="101" t="str">
        <f t="shared" ref="Y82" si="191">IF(ISBLANK(X82),"",X82*$D82*$F82*$G82)</f>
        <v/>
      </c>
      <c r="Z82" s="103">
        <f t="shared" si="169"/>
        <v>0</v>
      </c>
      <c r="AB82" s="46" t="str">
        <f t="shared" si="173"/>
        <v>:  ()</v>
      </c>
      <c r="AC82" s="28" t="str">
        <f t="shared" si="174"/>
        <v xml:space="preserve"> x 1</v>
      </c>
      <c r="AD82" s="46"/>
      <c r="AE82" s="108">
        <f t="shared" si="175"/>
        <v>0</v>
      </c>
      <c r="AF82" s="28">
        <f t="shared" si="176"/>
        <v>0</v>
      </c>
      <c r="AG82" s="62"/>
      <c r="AH82" s="46"/>
      <c r="AI82" s="46"/>
    </row>
    <row r="83" spans="1:35" s="75" customFormat="1" ht="14.5" customHeight="1" x14ac:dyDescent="0.35">
      <c r="A83" s="46"/>
      <c r="B83" s="46"/>
      <c r="C83" s="94"/>
      <c r="D83" s="48"/>
      <c r="E83" s="28"/>
      <c r="F83" s="28"/>
      <c r="G83" s="28">
        <v>1</v>
      </c>
      <c r="H83" s="47"/>
      <c r="I83" s="59">
        <f t="shared" si="164"/>
        <v>0</v>
      </c>
      <c r="J83" s="59" t="str">
        <f>IF(C83=LOV!$C$2,I83,"")</f>
        <v/>
      </c>
      <c r="K83" s="59" t="str">
        <f>IF(C83=LOV!$C$3,I83,"")</f>
        <v/>
      </c>
      <c r="L83" s="74"/>
      <c r="N83" s="60">
        <f t="shared" si="2"/>
        <v>0</v>
      </c>
      <c r="O83" s="76"/>
      <c r="P83" s="47"/>
      <c r="Q83" s="101" t="str">
        <f t="shared" si="165"/>
        <v/>
      </c>
      <c r="R83" s="47"/>
      <c r="S83" s="101" t="str">
        <f t="shared" si="165"/>
        <v/>
      </c>
      <c r="T83" s="47"/>
      <c r="U83" s="101" t="str">
        <f t="shared" ref="U83" si="192">IF(ISBLANK(T83),"",T83*$D83*$F83*$G83)</f>
        <v/>
      </c>
      <c r="V83" s="47"/>
      <c r="W83" s="101" t="str">
        <f t="shared" ref="W83" si="193">IF(ISBLANK(V83),"",V83*$D83*$F83*$G83)</f>
        <v/>
      </c>
      <c r="X83" s="47"/>
      <c r="Y83" s="101" t="str">
        <f t="shared" ref="Y83" si="194">IF(ISBLANK(X83),"",X83*$D83*$F83*$G83)</f>
        <v/>
      </c>
      <c r="Z83" s="103">
        <f t="shared" si="169"/>
        <v>0</v>
      </c>
      <c r="AB83" s="46" t="str">
        <f t="shared" si="173"/>
        <v>:  ()</v>
      </c>
      <c r="AC83" s="28" t="str">
        <f t="shared" si="174"/>
        <v xml:space="preserve"> x 1</v>
      </c>
      <c r="AD83" s="46"/>
      <c r="AE83" s="108">
        <f t="shared" si="175"/>
        <v>0</v>
      </c>
      <c r="AF83" s="28">
        <f t="shared" si="176"/>
        <v>0</v>
      </c>
      <c r="AG83" s="62"/>
      <c r="AH83" s="46"/>
      <c r="AI83" s="46"/>
    </row>
    <row r="84" spans="1:35" s="75" customFormat="1" ht="14.5" customHeight="1" x14ac:dyDescent="0.35">
      <c r="A84" s="46"/>
      <c r="B84" s="46"/>
      <c r="C84" s="94"/>
      <c r="D84" s="48"/>
      <c r="E84" s="28"/>
      <c r="F84" s="28"/>
      <c r="G84" s="28">
        <v>1</v>
      </c>
      <c r="H84" s="47"/>
      <c r="I84" s="59">
        <f t="shared" si="164"/>
        <v>0</v>
      </c>
      <c r="J84" s="59" t="str">
        <f>IF(C84=LOV!$C$2,I84,"")</f>
        <v/>
      </c>
      <c r="K84" s="59" t="str">
        <f>IF(C84=LOV!$C$3,I84,"")</f>
        <v/>
      </c>
      <c r="L84" s="74"/>
      <c r="N84" s="60">
        <f t="shared" si="2"/>
        <v>0</v>
      </c>
      <c r="O84" s="76"/>
      <c r="P84" s="47"/>
      <c r="Q84" s="101" t="str">
        <f t="shared" si="165"/>
        <v/>
      </c>
      <c r="R84" s="47"/>
      <c r="S84" s="101" t="str">
        <f t="shared" si="165"/>
        <v/>
      </c>
      <c r="T84" s="47"/>
      <c r="U84" s="101" t="str">
        <f t="shared" ref="U84" si="195">IF(ISBLANK(T84),"",T84*$D84*$F84*$G84)</f>
        <v/>
      </c>
      <c r="V84" s="47"/>
      <c r="W84" s="101" t="str">
        <f t="shared" ref="W84" si="196">IF(ISBLANK(V84),"",V84*$D84*$F84*$G84)</f>
        <v/>
      </c>
      <c r="X84" s="47"/>
      <c r="Y84" s="101" t="str">
        <f t="shared" ref="Y84" si="197">IF(ISBLANK(X84),"",X84*$D84*$F84*$G84)</f>
        <v/>
      </c>
      <c r="Z84" s="103">
        <f t="shared" si="169"/>
        <v>0</v>
      </c>
      <c r="AB84" s="46" t="str">
        <f t="shared" si="173"/>
        <v>:  ()</v>
      </c>
      <c r="AC84" s="28" t="str">
        <f t="shared" si="174"/>
        <v xml:space="preserve"> x 1</v>
      </c>
      <c r="AD84" s="46"/>
      <c r="AE84" s="108">
        <f t="shared" si="175"/>
        <v>0</v>
      </c>
      <c r="AF84" s="28">
        <f t="shared" si="176"/>
        <v>0</v>
      </c>
      <c r="AG84" s="62"/>
      <c r="AH84" s="46"/>
      <c r="AI84" s="46"/>
    </row>
    <row r="85" spans="1:35" s="75" customFormat="1" ht="14" customHeight="1" x14ac:dyDescent="0.35">
      <c r="A85" s="46"/>
      <c r="B85" s="46"/>
      <c r="C85" s="94"/>
      <c r="D85" s="48"/>
      <c r="E85" s="28"/>
      <c r="F85" s="28"/>
      <c r="G85" s="28">
        <v>1</v>
      </c>
      <c r="H85" s="47"/>
      <c r="I85" s="59">
        <f t="shared" si="164"/>
        <v>0</v>
      </c>
      <c r="J85" s="59" t="str">
        <f>IF(C85=LOV!$C$2,I85,"")</f>
        <v/>
      </c>
      <c r="K85" s="59" t="str">
        <f>IF(C85=LOV!$C$3,I85,"")</f>
        <v/>
      </c>
      <c r="L85" s="74"/>
      <c r="N85" s="60">
        <f t="shared" si="2"/>
        <v>0</v>
      </c>
      <c r="O85" s="76"/>
      <c r="P85" s="47"/>
      <c r="Q85" s="101" t="str">
        <f t="shared" si="165"/>
        <v/>
      </c>
      <c r="R85" s="47"/>
      <c r="S85" s="101" t="str">
        <f t="shared" si="165"/>
        <v/>
      </c>
      <c r="T85" s="47"/>
      <c r="U85" s="101" t="str">
        <f t="shared" ref="U85" si="198">IF(ISBLANK(T85),"",T85*$D85*$F85*$G85)</f>
        <v/>
      </c>
      <c r="V85" s="47"/>
      <c r="W85" s="101" t="str">
        <f t="shared" ref="W85" si="199">IF(ISBLANK(V85),"",V85*$D85*$F85*$G85)</f>
        <v/>
      </c>
      <c r="X85" s="47"/>
      <c r="Y85" s="101" t="str">
        <f t="shared" ref="Y85" si="200">IF(ISBLANK(X85),"",X85*$D85*$F85*$G85)</f>
        <v/>
      </c>
      <c r="Z85" s="103">
        <f t="shared" si="169"/>
        <v>0</v>
      </c>
      <c r="AB85" s="46" t="str">
        <f t="shared" si="173"/>
        <v>:  ()</v>
      </c>
      <c r="AC85" s="28" t="str">
        <f t="shared" si="174"/>
        <v xml:space="preserve"> x 1</v>
      </c>
      <c r="AD85" s="46"/>
      <c r="AE85" s="108">
        <f t="shared" si="175"/>
        <v>0</v>
      </c>
      <c r="AF85" s="28">
        <f t="shared" si="176"/>
        <v>0</v>
      </c>
      <c r="AG85" s="62"/>
      <c r="AH85" s="46"/>
      <c r="AI85" s="46"/>
    </row>
    <row r="86" spans="1:35" s="75" customFormat="1" ht="16" customHeight="1" x14ac:dyDescent="0.35">
      <c r="A86" s="46"/>
      <c r="B86" s="46"/>
      <c r="C86" s="94"/>
      <c r="D86" s="48"/>
      <c r="E86" s="28"/>
      <c r="F86" s="28"/>
      <c r="G86" s="28">
        <v>1</v>
      </c>
      <c r="H86" s="47"/>
      <c r="I86" s="59">
        <f t="shared" si="164"/>
        <v>0</v>
      </c>
      <c r="J86" s="59" t="str">
        <f>IF(C86=LOV!$C$2,I86,"")</f>
        <v/>
      </c>
      <c r="K86" s="59" t="str">
        <f>IF(C86=LOV!$C$3,I86,"")</f>
        <v/>
      </c>
      <c r="L86" s="74"/>
      <c r="N86" s="60">
        <f t="shared" si="2"/>
        <v>0</v>
      </c>
      <c r="O86" s="76"/>
      <c r="P86" s="47"/>
      <c r="Q86" s="101" t="str">
        <f t="shared" si="165"/>
        <v/>
      </c>
      <c r="R86" s="47"/>
      <c r="S86" s="101" t="str">
        <f t="shared" si="165"/>
        <v/>
      </c>
      <c r="T86" s="47"/>
      <c r="U86" s="101" t="str">
        <f t="shared" ref="U86" si="201">IF(ISBLANK(T86),"",T86*$D86*$F86*$G86)</f>
        <v/>
      </c>
      <c r="V86" s="47"/>
      <c r="W86" s="101" t="str">
        <f t="shared" ref="W86" si="202">IF(ISBLANK(V86),"",V86*$D86*$F86*$G86)</f>
        <v/>
      </c>
      <c r="X86" s="47"/>
      <c r="Y86" s="101" t="str">
        <f t="shared" ref="Y86" si="203">IF(ISBLANK(X86),"",X86*$D86*$F86*$G86)</f>
        <v/>
      </c>
      <c r="Z86" s="103">
        <f t="shared" si="169"/>
        <v>0</v>
      </c>
      <c r="AB86" s="46" t="str">
        <f t="shared" si="173"/>
        <v>:  ()</v>
      </c>
      <c r="AC86" s="28" t="str">
        <f t="shared" si="174"/>
        <v xml:space="preserve"> x 1</v>
      </c>
      <c r="AD86" s="46"/>
      <c r="AE86" s="108">
        <f t="shared" si="175"/>
        <v>0</v>
      </c>
      <c r="AF86" s="28">
        <f t="shared" si="176"/>
        <v>0</v>
      </c>
      <c r="AG86" s="62"/>
      <c r="AH86" s="46"/>
      <c r="AI86" s="46"/>
    </row>
    <row r="87" spans="1:35" s="75" customFormat="1" ht="15" customHeight="1" x14ac:dyDescent="0.35">
      <c r="A87" s="46"/>
      <c r="B87" s="46"/>
      <c r="C87" s="94"/>
      <c r="D87" s="48"/>
      <c r="E87" s="28"/>
      <c r="F87" s="28"/>
      <c r="G87" s="28">
        <v>1</v>
      </c>
      <c r="H87" s="47"/>
      <c r="I87" s="59">
        <f t="shared" si="164"/>
        <v>0</v>
      </c>
      <c r="J87" s="59" t="str">
        <f>IF(C87=LOV!$C$2,I87,"")</f>
        <v/>
      </c>
      <c r="K87" s="59" t="str">
        <f>IF(C87=LOV!$C$3,I87,"")</f>
        <v/>
      </c>
      <c r="L87" s="74"/>
      <c r="N87" s="60">
        <f t="shared" ref="N87:N88" si="204">IF(D87*F87=0,0,1-SUM(H87,P87,R87,T87,V87,X87))</f>
        <v>0</v>
      </c>
      <c r="O87" s="76"/>
      <c r="P87" s="47"/>
      <c r="Q87" s="101" t="str">
        <f t="shared" si="165"/>
        <v/>
      </c>
      <c r="R87" s="47"/>
      <c r="S87" s="101" t="str">
        <f t="shared" si="165"/>
        <v/>
      </c>
      <c r="T87" s="47"/>
      <c r="U87" s="101" t="str">
        <f t="shared" ref="U87" si="205">IF(ISBLANK(T87),"",T87*$D87*$F87*$G87)</f>
        <v/>
      </c>
      <c r="V87" s="47"/>
      <c r="W87" s="101" t="str">
        <f t="shared" ref="W87" si="206">IF(ISBLANK(V87),"",V87*$D87*$F87*$G87)</f>
        <v/>
      </c>
      <c r="X87" s="47"/>
      <c r="Y87" s="101" t="str">
        <f t="shared" ref="Y87" si="207">IF(ISBLANK(X87),"",X87*$D87*$F87*$G87)</f>
        <v/>
      </c>
      <c r="Z87" s="103">
        <f t="shared" si="169"/>
        <v>0</v>
      </c>
      <c r="AB87" s="46" t="str">
        <f t="shared" ref="AB87" si="208">C87&amp;": "&amp;A87&amp;" ("&amp;B87&amp;")"</f>
        <v>:  ()</v>
      </c>
      <c r="AC87" s="28" t="str">
        <f t="shared" ref="AC87" si="209">F87&amp;" x "&amp;G87</f>
        <v xml:space="preserve"> x 1</v>
      </c>
      <c r="AD87" s="46"/>
      <c r="AE87" s="108">
        <f t="shared" ref="AE87" si="210">D87</f>
        <v>0</v>
      </c>
      <c r="AF87" s="28">
        <f t="shared" ref="AF87" si="211">E87</f>
        <v>0</v>
      </c>
      <c r="AG87" s="62"/>
      <c r="AH87" s="46"/>
      <c r="AI87" s="46"/>
    </row>
    <row r="88" spans="1:35" s="58" customFormat="1" ht="16" customHeight="1" thickBot="1" x14ac:dyDescent="0.4">
      <c r="A88" s="40"/>
      <c r="B88" s="37"/>
      <c r="C88" s="96"/>
      <c r="D88" s="38"/>
      <c r="E88" s="38"/>
      <c r="F88" s="39"/>
      <c r="G88" s="35"/>
      <c r="H88" s="39"/>
      <c r="I88" s="61"/>
      <c r="J88" s="61"/>
      <c r="K88" s="61"/>
      <c r="L88" s="74"/>
      <c r="N88" s="60">
        <f t="shared" si="204"/>
        <v>0</v>
      </c>
      <c r="O88" s="57"/>
      <c r="P88" s="39"/>
      <c r="Q88" s="61"/>
      <c r="R88" s="39"/>
      <c r="S88" s="61"/>
      <c r="T88" s="39"/>
      <c r="U88" s="61"/>
      <c r="V88" s="39"/>
      <c r="W88" s="61"/>
      <c r="X88" s="39"/>
      <c r="Y88" s="61"/>
      <c r="Z88" s="61"/>
      <c r="AB88" s="39"/>
      <c r="AC88" s="39"/>
      <c r="AD88" s="61"/>
      <c r="AE88" s="39"/>
      <c r="AF88" s="61"/>
      <c r="AG88" s="61"/>
      <c r="AH88" s="61"/>
      <c r="AI88" s="61"/>
    </row>
    <row r="89" spans="1:35" s="58" customFormat="1" thickBot="1" x14ac:dyDescent="0.4">
      <c r="A89" s="77" t="s">
        <v>2</v>
      </c>
      <c r="B89" s="78"/>
      <c r="C89" s="78"/>
      <c r="D89" s="79"/>
      <c r="E89" s="79"/>
      <c r="F89" s="85"/>
      <c r="G89" s="82"/>
      <c r="H89" s="106" t="e">
        <f>I89/SUM($I89,$Q89,$S89,$U89,$W89,$Y89)</f>
        <v>#DIV/0!</v>
      </c>
      <c r="I89" s="86">
        <f>SUM(I75:I88)</f>
        <v>0</v>
      </c>
      <c r="J89" s="86">
        <f t="shared" ref="J89:K89" si="212">SUM(J75:J88)</f>
        <v>0</v>
      </c>
      <c r="K89" s="86">
        <f t="shared" si="212"/>
        <v>0</v>
      </c>
      <c r="L89" s="73"/>
      <c r="N89" s="60"/>
      <c r="O89" s="57"/>
      <c r="P89" s="106" t="e">
        <f>Q89/SUM($I89,$Q89,$S89,$U89,$W89,$Y89)</f>
        <v>#DIV/0!</v>
      </c>
      <c r="Q89" s="84">
        <f>SUM(Q75:Q88)</f>
        <v>0</v>
      </c>
      <c r="R89" s="106" t="e">
        <f>S89/SUM($I89,$Q89,$S89,$U89,$W89,$Y89)</f>
        <v>#DIV/0!</v>
      </c>
      <c r="S89" s="84">
        <f>SUM(S75:S88)</f>
        <v>0</v>
      </c>
      <c r="T89" s="106" t="e">
        <f>U89/SUM($I89,$Q89,$S89,$U89,$W89,$Y89)</f>
        <v>#DIV/0!</v>
      </c>
      <c r="U89" s="84">
        <f>SUM(U75:U88)</f>
        <v>0</v>
      </c>
      <c r="V89" s="106" t="e">
        <f>W89/SUM($I89,$Q89,$S89,$U89,$W89,$Y89)</f>
        <v>#DIV/0!</v>
      </c>
      <c r="W89" s="84">
        <f>SUM(W75:W88)</f>
        <v>0</v>
      </c>
      <c r="X89" s="106" t="e">
        <f>Y89/SUM($I89,$Q89,$S89,$U89,$W89,$Y89)</f>
        <v>#DIV/0!</v>
      </c>
      <c r="Y89" s="84">
        <f>SUM(Y75:Y88)</f>
        <v>0</v>
      </c>
      <c r="Z89" s="84">
        <f>SUM(Z75:Z88)</f>
        <v>0</v>
      </c>
      <c r="AB89" s="82"/>
      <c r="AC89" s="82"/>
      <c r="AD89" s="80"/>
      <c r="AE89" s="82"/>
      <c r="AF89" s="80"/>
      <c r="AG89" s="80"/>
      <c r="AH89" s="80"/>
      <c r="AI89" s="80"/>
    </row>
    <row r="90" spans="1:35" s="58" customFormat="1" thickBot="1" x14ac:dyDescent="0.4">
      <c r="A90" s="87" t="s">
        <v>3</v>
      </c>
      <c r="B90" s="88"/>
      <c r="C90" s="88"/>
      <c r="D90" s="89"/>
      <c r="E90" s="89"/>
      <c r="F90" s="90"/>
      <c r="G90" s="91"/>
      <c r="H90" s="107" t="e">
        <f>I90/SUM($I90,$Q90,$S90,$U90,$W90,$Y90)</f>
        <v>#DIV/0!</v>
      </c>
      <c r="I90" s="92">
        <f>SUM(I35,I48,I62,I74,I89)</f>
        <v>0</v>
      </c>
      <c r="J90" s="92">
        <f>SUM(J35,J48,J62,J74,J89)</f>
        <v>0</v>
      </c>
      <c r="K90" s="92">
        <f>SUM(K35,K48,K62,K74,K89)</f>
        <v>0</v>
      </c>
      <c r="L90" s="73"/>
      <c r="N90" s="60"/>
      <c r="O90" s="57"/>
      <c r="P90" s="107" t="e">
        <f>Q90/SUM($I90,$Q90,$S90,$U90,$W90,$Y90)</f>
        <v>#DIV/0!</v>
      </c>
      <c r="Q90" s="92">
        <f>SUM(Q35,Q48,Q62,Q74,Q89)</f>
        <v>0</v>
      </c>
      <c r="R90" s="107" t="e">
        <f>S90/SUM($I90,$Q90,$S90,$U90,$W90,$Y90)</f>
        <v>#DIV/0!</v>
      </c>
      <c r="S90" s="92">
        <f>SUM(S35,S48,S62,S74,S89)</f>
        <v>0</v>
      </c>
      <c r="T90" s="107" t="e">
        <f>U90/SUM($I90,$Q90,$S90,$U90,$W90,$Y90)</f>
        <v>#DIV/0!</v>
      </c>
      <c r="U90" s="92">
        <f>SUM(U35,U48,U62,U74,U89)</f>
        <v>0</v>
      </c>
      <c r="V90" s="107" t="e">
        <f>W90/SUM($I90,$Q90,$S90,$U90,$W90,$Y90)</f>
        <v>#DIV/0!</v>
      </c>
      <c r="W90" s="92">
        <f>SUM(W35,W48,W62,W74,W89)</f>
        <v>0</v>
      </c>
      <c r="X90" s="107" t="e">
        <f>Y90/SUM($I90,$Q90,$S90,$U90,$W90,$Y90)</f>
        <v>#DIV/0!</v>
      </c>
      <c r="Y90" s="92">
        <f>SUM(Y35,Y48,Y62,Y74,Y89)</f>
        <v>0</v>
      </c>
      <c r="Z90" s="92">
        <f>SUM(Z35,Z48,Z62,Z74,Z89)</f>
        <v>0</v>
      </c>
      <c r="AB90" s="91"/>
      <c r="AC90" s="91"/>
      <c r="AD90" s="93"/>
      <c r="AE90" s="91"/>
      <c r="AF90" s="93"/>
      <c r="AG90" s="93"/>
      <c r="AH90" s="93"/>
      <c r="AI90" s="93"/>
    </row>
    <row r="91" spans="1:35" x14ac:dyDescent="0.35">
      <c r="A91" s="4"/>
      <c r="B91" s="4"/>
      <c r="C91" s="4"/>
      <c r="D91" s="4"/>
      <c r="E91" s="4"/>
      <c r="F91" s="5"/>
      <c r="G91" s="5"/>
      <c r="H91" s="5"/>
      <c r="I91" s="5"/>
      <c r="J91" s="5"/>
      <c r="K91" s="18"/>
    </row>
    <row r="92" spans="1:35" x14ac:dyDescent="0.35">
      <c r="A92" s="121"/>
      <c r="B92" s="121"/>
      <c r="C92" s="121"/>
      <c r="D92" s="121"/>
      <c r="E92" s="121"/>
      <c r="F92" s="121"/>
      <c r="G92" s="121"/>
      <c r="H92" s="121"/>
      <c r="I92" s="121"/>
      <c r="J92" s="121"/>
      <c r="K92" s="121"/>
    </row>
    <row r="93" spans="1:35" x14ac:dyDescent="0.35">
      <c r="A93" s="15"/>
    </row>
    <row r="94" spans="1:35" x14ac:dyDescent="0.35">
      <c r="D94" s="20"/>
      <c r="E94" s="20"/>
      <c r="F94" s="21"/>
      <c r="G94" s="21"/>
      <c r="H94" s="21"/>
      <c r="I94" s="21"/>
      <c r="J94" s="21"/>
      <c r="K94" s="20"/>
    </row>
    <row r="95" spans="1:35" x14ac:dyDescent="0.35">
      <c r="D95" s="20"/>
      <c r="E95" s="20"/>
      <c r="F95" s="21"/>
      <c r="G95" s="21"/>
      <c r="H95" s="21"/>
      <c r="I95" s="21"/>
      <c r="J95" s="21"/>
      <c r="K95" s="20"/>
    </row>
    <row r="96" spans="1:35" x14ac:dyDescent="0.35">
      <c r="D96" s="20"/>
      <c r="E96" s="20"/>
      <c r="F96" s="21"/>
      <c r="G96" s="21"/>
      <c r="H96" s="21"/>
      <c r="I96" s="21"/>
      <c r="J96" s="21"/>
      <c r="K96" s="20"/>
    </row>
    <row r="97" spans="1:11" x14ac:dyDescent="0.35">
      <c r="D97" s="20"/>
      <c r="E97" s="20"/>
      <c r="F97" s="21"/>
      <c r="G97" s="21"/>
      <c r="H97" s="21"/>
      <c r="I97" s="21"/>
      <c r="J97" s="21"/>
      <c r="K97" s="20"/>
    </row>
    <row r="98" spans="1:11" x14ac:dyDescent="0.35">
      <c r="A98" s="15"/>
      <c r="F98" s="21"/>
      <c r="G98" s="21"/>
      <c r="H98" s="21"/>
      <c r="I98" s="21"/>
      <c r="J98" s="21"/>
      <c r="K98" s="20"/>
    </row>
    <row r="99" spans="1:11" x14ac:dyDescent="0.35">
      <c r="A99" s="15"/>
      <c r="D99" s="20"/>
      <c r="E99" s="20"/>
      <c r="F99" s="21"/>
      <c r="G99" s="21"/>
      <c r="H99" s="21"/>
      <c r="I99" s="21"/>
      <c r="J99" s="21"/>
      <c r="K99" s="20"/>
    </row>
    <row r="100" spans="1:11" x14ac:dyDescent="0.35">
      <c r="D100" s="20"/>
      <c r="E100" s="20"/>
      <c r="F100" s="21"/>
      <c r="G100" s="21"/>
      <c r="H100" s="21"/>
      <c r="I100" s="21"/>
      <c r="J100" s="21"/>
      <c r="K100" s="20"/>
    </row>
    <row r="101" spans="1:11" x14ac:dyDescent="0.35">
      <c r="D101" s="20"/>
      <c r="E101" s="20"/>
      <c r="F101" s="21"/>
      <c r="G101" s="21"/>
      <c r="H101" s="21"/>
      <c r="I101" s="21"/>
      <c r="J101" s="21"/>
      <c r="K101" s="20"/>
    </row>
    <row r="102" spans="1:11" x14ac:dyDescent="0.35">
      <c r="A102" s="15"/>
      <c r="D102" s="20"/>
      <c r="E102" s="20"/>
      <c r="F102" s="21"/>
      <c r="G102" s="21"/>
      <c r="H102" s="21"/>
      <c r="I102" s="21"/>
      <c r="J102" s="21"/>
      <c r="K102" s="20"/>
    </row>
    <row r="103" spans="1:11" x14ac:dyDescent="0.35">
      <c r="D103" s="20"/>
      <c r="E103" s="20"/>
      <c r="F103" s="21"/>
      <c r="G103" s="21"/>
      <c r="H103" s="21"/>
      <c r="I103" s="21"/>
      <c r="J103" s="21"/>
      <c r="K103" s="20"/>
    </row>
    <row r="104" spans="1:11" x14ac:dyDescent="0.35">
      <c r="D104" s="20"/>
      <c r="E104" s="20"/>
      <c r="F104" s="21"/>
      <c r="G104" s="21"/>
      <c r="H104" s="21"/>
      <c r="I104" s="21"/>
      <c r="J104" s="21"/>
      <c r="K104" s="20"/>
    </row>
    <row r="105" spans="1:11" x14ac:dyDescent="0.35">
      <c r="D105" s="20"/>
      <c r="E105" s="20"/>
      <c r="F105" s="21"/>
      <c r="G105" s="21"/>
      <c r="H105" s="21"/>
      <c r="I105" s="21"/>
      <c r="J105" s="21"/>
      <c r="K105" s="20"/>
    </row>
    <row r="106" spans="1:11" x14ac:dyDescent="0.35">
      <c r="D106" s="20"/>
      <c r="E106" s="20"/>
      <c r="F106" s="21"/>
      <c r="G106" s="21"/>
      <c r="H106" s="21"/>
      <c r="I106" s="21"/>
      <c r="J106" s="21"/>
      <c r="K106" s="20"/>
    </row>
    <row r="107" spans="1:11" x14ac:dyDescent="0.35">
      <c r="A107" s="15"/>
      <c r="D107" s="20"/>
      <c r="E107" s="20"/>
      <c r="F107" s="21"/>
      <c r="G107" s="21"/>
      <c r="H107" s="21"/>
      <c r="I107" s="21"/>
      <c r="J107" s="21"/>
      <c r="K107" s="20"/>
    </row>
    <row r="108" spans="1:11" x14ac:dyDescent="0.35">
      <c r="D108" s="20"/>
      <c r="E108" s="20"/>
      <c r="F108" s="21"/>
      <c r="G108" s="21"/>
      <c r="H108" s="21"/>
      <c r="I108" s="21"/>
      <c r="J108" s="21"/>
      <c r="K108" s="20"/>
    </row>
    <row r="109" spans="1:11" x14ac:dyDescent="0.35">
      <c r="A109" s="15"/>
      <c r="D109" s="20"/>
      <c r="E109" s="20"/>
      <c r="F109" s="21"/>
      <c r="G109" s="21"/>
      <c r="H109" s="21"/>
      <c r="I109" s="21"/>
      <c r="J109" s="21"/>
      <c r="K109" s="20"/>
    </row>
    <row r="110" spans="1:11" x14ac:dyDescent="0.35">
      <c r="D110" s="20"/>
      <c r="E110" s="20"/>
      <c r="F110" s="21"/>
      <c r="G110" s="21"/>
      <c r="H110" s="21"/>
      <c r="I110" s="21"/>
      <c r="J110" s="21"/>
      <c r="K110" s="20"/>
    </row>
    <row r="111" spans="1:11" x14ac:dyDescent="0.35">
      <c r="A111" s="15"/>
      <c r="D111" s="20"/>
      <c r="E111" s="20"/>
      <c r="F111" s="21"/>
      <c r="G111" s="21"/>
      <c r="H111" s="21"/>
      <c r="I111" s="21"/>
      <c r="J111" s="21"/>
      <c r="K111" s="20"/>
    </row>
    <row r="112" spans="1:11" x14ac:dyDescent="0.35">
      <c r="D112" s="20"/>
      <c r="E112" s="20"/>
      <c r="F112" s="21"/>
      <c r="G112" s="21"/>
      <c r="H112" s="21"/>
      <c r="I112" s="21"/>
      <c r="J112" s="21"/>
      <c r="K112" s="20"/>
    </row>
    <row r="113" spans="1:11" x14ac:dyDescent="0.35">
      <c r="A113" s="22"/>
      <c r="D113" s="20"/>
      <c r="E113" s="20"/>
      <c r="F113" s="21"/>
      <c r="G113" s="21"/>
      <c r="H113" s="21"/>
      <c r="I113" s="21"/>
      <c r="J113" s="21"/>
      <c r="K113" s="20"/>
    </row>
    <row r="114" spans="1:11" x14ac:dyDescent="0.35">
      <c r="D114" s="20"/>
      <c r="E114" s="20"/>
      <c r="F114" s="21"/>
      <c r="G114" s="21"/>
      <c r="H114" s="21"/>
      <c r="I114" s="21"/>
      <c r="J114" s="21"/>
      <c r="K114" s="20"/>
    </row>
    <row r="115" spans="1:11" x14ac:dyDescent="0.35">
      <c r="D115" s="20"/>
      <c r="E115" s="20"/>
      <c r="F115" s="21"/>
      <c r="G115" s="21"/>
      <c r="H115" s="21"/>
      <c r="I115" s="21"/>
      <c r="J115" s="21"/>
      <c r="K115" s="20"/>
    </row>
    <row r="116" spans="1:11" x14ac:dyDescent="0.35">
      <c r="A116" s="15"/>
      <c r="D116" s="20"/>
      <c r="E116" s="20"/>
      <c r="F116" s="21"/>
      <c r="G116" s="21"/>
      <c r="H116" s="21"/>
      <c r="I116" s="21"/>
      <c r="J116" s="21"/>
      <c r="K116" s="20"/>
    </row>
    <row r="117" spans="1:11" x14ac:dyDescent="0.35">
      <c r="D117" s="20"/>
      <c r="E117" s="20"/>
      <c r="F117" s="21"/>
      <c r="G117" s="21"/>
      <c r="H117" s="21"/>
      <c r="I117" s="21"/>
      <c r="J117" s="21"/>
      <c r="K117" s="20"/>
    </row>
    <row r="118" spans="1:11" x14ac:dyDescent="0.35">
      <c r="D118" s="20"/>
      <c r="E118" s="20"/>
      <c r="F118" s="21"/>
      <c r="G118" s="21"/>
      <c r="H118" s="21"/>
      <c r="I118" s="21"/>
      <c r="J118" s="21"/>
      <c r="K118" s="20"/>
    </row>
    <row r="119" spans="1:11" x14ac:dyDescent="0.35">
      <c r="D119" s="20"/>
      <c r="E119" s="20"/>
      <c r="F119" s="21"/>
      <c r="G119" s="21"/>
      <c r="H119" s="21"/>
      <c r="I119" s="21"/>
      <c r="J119" s="21"/>
      <c r="K119" s="20"/>
    </row>
    <row r="120" spans="1:11" x14ac:dyDescent="0.35">
      <c r="A120" s="15"/>
      <c r="D120" s="23"/>
      <c r="E120" s="23"/>
      <c r="F120" s="23"/>
      <c r="G120" s="23"/>
      <c r="H120" s="23"/>
      <c r="I120" s="23"/>
      <c r="J120" s="23"/>
      <c r="K120" s="20"/>
    </row>
    <row r="121" spans="1:11" x14ac:dyDescent="0.35">
      <c r="D121" s="24"/>
      <c r="E121" s="24"/>
      <c r="F121" s="24"/>
      <c r="G121" s="24"/>
      <c r="H121" s="24"/>
      <c r="I121" s="24"/>
      <c r="J121" s="24"/>
      <c r="K121" s="20"/>
    </row>
    <row r="122" spans="1:11" x14ac:dyDescent="0.35">
      <c r="K122" s="25"/>
    </row>
    <row r="123" spans="1:11" x14ac:dyDescent="0.35">
      <c r="K123" s="25"/>
    </row>
    <row r="124" spans="1:11" x14ac:dyDescent="0.35">
      <c r="K124" s="25"/>
    </row>
  </sheetData>
  <mergeCells count="6">
    <mergeCell ref="X20:Y20"/>
    <mergeCell ref="A92:K92"/>
    <mergeCell ref="P20:Q20"/>
    <mergeCell ref="R20:S20"/>
    <mergeCell ref="T20:U20"/>
    <mergeCell ref="V20:W20"/>
  </mergeCells>
  <phoneticPr fontId="10" type="noConversion"/>
  <conditionalFormatting sqref="N22:N90">
    <cfRule type="cellIs" dxfId="1" priority="1" operator="equal">
      <formula>0</formula>
    </cfRule>
  </conditionalFormatting>
  <pageMargins left="0.7" right="0.7" top="0.75" bottom="0.75" header="0.3" footer="0.3"/>
  <pageSetup scale="33" orientation="portrait" horizontalDpi="4294967292" r:id="rId1"/>
  <colBreaks count="1" manualBreakCount="1">
    <brk id="12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27F8A2F-6AD0-8341-8F38-989F43C67FFB}">
          <x14:formula1>
            <xm:f>LOV!$C$2:$C$4</xm:f>
          </x14:formula1>
          <xm:sqref>C22:C33 C36:C46 C76:C87 C64:C72 C50:C60</xm:sqref>
        </x14:dataValidation>
        <x14:dataValidation type="list" allowBlank="1" showInputMessage="1" showErrorMessage="1" xr:uid="{292F378F-21F2-0745-B9A7-3CB18670539B}">
          <x14:formula1>
            <xm:f>LOV!$E$2:$E$4</xm:f>
          </x14:formula1>
          <xm:sqref>AG50:AG60 AG76:AG87</xm:sqref>
        </x14:dataValidation>
        <x14:dataValidation type="list" errorStyle="information" allowBlank="1" xr:uid="{405049A0-95ED-C44E-8EDB-9ADE955971F3}">
          <x14:formula1>
            <xm:f>LOV!$A$2:$A$30</xm:f>
          </x14:formula1>
          <xm:sqref>E75:E88 E36:E47 E49:E61 E63:E73 E21:E34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FA0E1-0EF2-D74F-892B-777947BF5FBF}">
  <dimension ref="A1:F20"/>
  <sheetViews>
    <sheetView zoomScaleNormal="100" zoomScaleSheetLayoutView="187" workbookViewId="0">
      <selection activeCell="C14" sqref="C14"/>
    </sheetView>
  </sheetViews>
  <sheetFormatPr defaultColWidth="10.90625" defaultRowHeight="14.5" x14ac:dyDescent="0.35"/>
  <cols>
    <col min="1" max="1" width="3" bestFit="1" customWidth="1"/>
    <col min="2" max="2" width="17.81640625" customWidth="1"/>
    <col min="3" max="3" width="41" customWidth="1"/>
    <col min="5" max="5" width="12" customWidth="1"/>
    <col min="6" max="6" width="14.36328125" customWidth="1"/>
  </cols>
  <sheetData>
    <row r="1" spans="1:6" ht="44" customHeight="1" thickBot="1" x14ac:dyDescent="0.45">
      <c r="B1" s="122" t="str">
        <f>"TABLEAU DE LIVRABLES DE GRANT HRASA № "&amp;Budget!$B$4&amp;": "&amp;Budget!$B$3</f>
        <v xml:space="preserve">TABLEAU DE LIVRABLES DE GRANT HRASA № : </v>
      </c>
      <c r="C1" s="122"/>
      <c r="D1" s="122"/>
      <c r="E1" s="122"/>
      <c r="F1" s="122"/>
    </row>
    <row r="2" spans="1:6" ht="15" thickBot="1" x14ac:dyDescent="0.4">
      <c r="B2" s="3" t="s">
        <v>17</v>
      </c>
      <c r="C2" s="109">
        <f>Budget!B3</f>
        <v>0</v>
      </c>
    </row>
    <row r="3" spans="1:6" ht="15" thickBot="1" x14ac:dyDescent="0.4">
      <c r="B3" s="3" t="s">
        <v>37</v>
      </c>
      <c r="C3" s="109">
        <f>Budget!B4</f>
        <v>0</v>
      </c>
    </row>
    <row r="4" spans="1:6" ht="15" thickBot="1" x14ac:dyDescent="0.4">
      <c r="B4" s="3" t="s">
        <v>54</v>
      </c>
      <c r="C4" s="109">
        <f>Budget!B5</f>
        <v>0</v>
      </c>
    </row>
    <row r="5" spans="1:6" ht="15" thickBot="1" x14ac:dyDescent="0.4"/>
    <row r="6" spans="1:6" ht="15" thickBot="1" x14ac:dyDescent="0.4">
      <c r="A6" t="s">
        <v>55</v>
      </c>
      <c r="B6" s="50" t="s">
        <v>57</v>
      </c>
      <c r="C6" s="50" t="s">
        <v>58</v>
      </c>
      <c r="D6" s="50" t="s">
        <v>45</v>
      </c>
      <c r="E6" s="50" t="s">
        <v>60</v>
      </c>
      <c r="F6" s="50" t="s">
        <v>59</v>
      </c>
    </row>
    <row r="7" spans="1:6" x14ac:dyDescent="0.35">
      <c r="A7">
        <v>1</v>
      </c>
      <c r="B7" s="46"/>
      <c r="C7" s="46"/>
      <c r="D7" s="116"/>
      <c r="E7" s="48">
        <f t="shared" ref="E7:E18" si="0">D7*E$20</f>
        <v>0</v>
      </c>
      <c r="F7" s="114"/>
    </row>
    <row r="8" spans="1:6" x14ac:dyDescent="0.35">
      <c r="A8">
        <v>2</v>
      </c>
      <c r="B8" s="46"/>
      <c r="C8" s="46"/>
      <c r="D8" s="116"/>
      <c r="E8" s="48">
        <f t="shared" si="0"/>
        <v>0</v>
      </c>
      <c r="F8" s="114"/>
    </row>
    <row r="9" spans="1:6" x14ac:dyDescent="0.35">
      <c r="A9">
        <v>3</v>
      </c>
      <c r="B9" s="46"/>
      <c r="C9" s="46"/>
      <c r="D9" s="116"/>
      <c r="E9" s="48">
        <f t="shared" si="0"/>
        <v>0</v>
      </c>
      <c r="F9" s="114"/>
    </row>
    <row r="10" spans="1:6" x14ac:dyDescent="0.35">
      <c r="A10">
        <v>4</v>
      </c>
      <c r="B10" s="46"/>
      <c r="C10" s="46"/>
      <c r="D10" s="116"/>
      <c r="E10" s="48">
        <f t="shared" si="0"/>
        <v>0</v>
      </c>
      <c r="F10" s="114"/>
    </row>
    <row r="11" spans="1:6" x14ac:dyDescent="0.35">
      <c r="A11">
        <v>5</v>
      </c>
      <c r="B11" s="46"/>
      <c r="C11" s="46"/>
      <c r="D11" s="116"/>
      <c r="E11" s="48">
        <f t="shared" si="0"/>
        <v>0</v>
      </c>
      <c r="F11" s="114"/>
    </row>
    <row r="12" spans="1:6" x14ac:dyDescent="0.35">
      <c r="A12">
        <v>6</v>
      </c>
      <c r="B12" s="46"/>
      <c r="C12" s="46"/>
      <c r="D12" s="116"/>
      <c r="E12" s="48">
        <f t="shared" si="0"/>
        <v>0</v>
      </c>
      <c r="F12" s="114"/>
    </row>
    <row r="13" spans="1:6" x14ac:dyDescent="0.35">
      <c r="A13">
        <v>7</v>
      </c>
      <c r="B13" s="46"/>
      <c r="C13" s="46"/>
      <c r="D13" s="116"/>
      <c r="E13" s="48">
        <f t="shared" si="0"/>
        <v>0</v>
      </c>
      <c r="F13" s="114"/>
    </row>
    <row r="14" spans="1:6" x14ac:dyDescent="0.35">
      <c r="A14">
        <v>8</v>
      </c>
      <c r="B14" s="46"/>
      <c r="C14" s="46"/>
      <c r="D14" s="116"/>
      <c r="E14" s="48">
        <f t="shared" si="0"/>
        <v>0</v>
      </c>
      <c r="F14" s="114"/>
    </row>
    <row r="15" spans="1:6" x14ac:dyDescent="0.35">
      <c r="A15">
        <v>9</v>
      </c>
      <c r="B15" s="46"/>
      <c r="C15" s="46"/>
      <c r="D15" s="116"/>
      <c r="E15" s="48">
        <f t="shared" si="0"/>
        <v>0</v>
      </c>
      <c r="F15" s="114"/>
    </row>
    <row r="16" spans="1:6" x14ac:dyDescent="0.35">
      <c r="A16">
        <v>10</v>
      </c>
      <c r="B16" s="46"/>
      <c r="C16" s="46"/>
      <c r="D16" s="116"/>
      <c r="E16" s="48">
        <f t="shared" si="0"/>
        <v>0</v>
      </c>
      <c r="F16" s="114"/>
    </row>
    <row r="17" spans="1:6" x14ac:dyDescent="0.35">
      <c r="A17">
        <v>11</v>
      </c>
      <c r="B17" s="16"/>
      <c r="C17" s="16"/>
      <c r="D17" s="116"/>
      <c r="E17" s="48">
        <f t="shared" si="0"/>
        <v>0</v>
      </c>
      <c r="F17" s="114"/>
    </row>
    <row r="18" spans="1:6" x14ac:dyDescent="0.35">
      <c r="A18">
        <v>12</v>
      </c>
      <c r="B18" s="17"/>
      <c r="C18" s="17"/>
      <c r="D18" s="116"/>
      <c r="E18" s="48">
        <f t="shared" si="0"/>
        <v>0</v>
      </c>
      <c r="F18" s="114"/>
    </row>
    <row r="19" spans="1:6" ht="15" thickBot="1" x14ac:dyDescent="0.4">
      <c r="B19" s="110"/>
      <c r="C19" s="110"/>
      <c r="D19" s="111"/>
      <c r="E19" s="112"/>
      <c r="F19" s="113"/>
    </row>
    <row r="20" spans="1:6" ht="15" thickBot="1" x14ac:dyDescent="0.4">
      <c r="B20" s="66" t="s">
        <v>56</v>
      </c>
      <c r="C20" s="67"/>
      <c r="D20" s="115">
        <f>SUM(D7:D19)</f>
        <v>0</v>
      </c>
      <c r="E20" s="84">
        <f>Budget!C17</f>
        <v>0</v>
      </c>
      <c r="F20" s="69"/>
    </row>
  </sheetData>
  <mergeCells count="1">
    <mergeCell ref="B1:F1"/>
  </mergeCells>
  <conditionalFormatting sqref="D20">
    <cfRule type="cellIs" dxfId="0" priority="1" operator="notEqual">
      <formula>1</formula>
    </cfRule>
  </conditionalFormatting>
  <pageMargins left="0.7" right="0.7" top="0.75" bottom="0.75" header="0.3" footer="0.3"/>
  <pageSetup paperSize="9" scale="83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56C22-84C1-7E4E-8850-9832EC34F326}">
  <dimension ref="A1:D18"/>
  <sheetViews>
    <sheetView zoomScaleNormal="100" zoomScaleSheetLayoutView="158" workbookViewId="0">
      <selection activeCell="C10" sqref="C10"/>
    </sheetView>
  </sheetViews>
  <sheetFormatPr defaultColWidth="10.90625" defaultRowHeight="14.5" x14ac:dyDescent="0.35"/>
  <cols>
    <col min="1" max="1" width="3" bestFit="1" customWidth="1"/>
    <col min="2" max="2" width="34.81640625" customWidth="1"/>
    <col min="3" max="3" width="48.6328125" customWidth="1"/>
    <col min="4" max="4" width="14.36328125" customWidth="1"/>
  </cols>
  <sheetData>
    <row r="1" spans="1:4" ht="44" customHeight="1" thickBot="1" x14ac:dyDescent="0.45">
      <c r="B1" s="122" t="str">
        <f>"CONDITIONS DE LIVRAISON DE GRANT HRASA № "&amp;Budget!$B$4&amp;": "&amp;Budget!$B$3</f>
        <v xml:space="preserve">CONDITIONS DE LIVRAISON DE GRANT HRASA № : </v>
      </c>
      <c r="C1" s="122"/>
      <c r="D1" s="122"/>
    </row>
    <row r="2" spans="1:4" ht="15" thickBot="1" x14ac:dyDescent="0.4">
      <c r="B2" s="3" t="s">
        <v>17</v>
      </c>
      <c r="C2" s="109">
        <f>Budget!B3</f>
        <v>0</v>
      </c>
    </row>
    <row r="3" spans="1:4" ht="15" thickBot="1" x14ac:dyDescent="0.4">
      <c r="B3" s="3" t="s">
        <v>37</v>
      </c>
      <c r="C3" s="109">
        <f>Budget!B4</f>
        <v>0</v>
      </c>
    </row>
    <row r="4" spans="1:4" ht="15" thickBot="1" x14ac:dyDescent="0.4">
      <c r="B4" s="3" t="s">
        <v>54</v>
      </c>
      <c r="C4" s="109">
        <f>Budget!B5</f>
        <v>0</v>
      </c>
    </row>
    <row r="5" spans="1:4" ht="15" thickBot="1" x14ac:dyDescent="0.4"/>
    <row r="6" spans="1:4" ht="29" thickBot="1" x14ac:dyDescent="0.4">
      <c r="A6" t="s">
        <v>55</v>
      </c>
      <c r="B6" s="50" t="s">
        <v>61</v>
      </c>
      <c r="C6" s="50" t="s">
        <v>62</v>
      </c>
      <c r="D6" s="50" t="s">
        <v>63</v>
      </c>
    </row>
    <row r="7" spans="1:4" x14ac:dyDescent="0.35">
      <c r="A7">
        <v>1</v>
      </c>
      <c r="B7" s="46"/>
      <c r="C7" s="46"/>
      <c r="D7" s="114"/>
    </row>
    <row r="8" spans="1:4" x14ac:dyDescent="0.35">
      <c r="A8">
        <v>2</v>
      </c>
      <c r="B8" s="46"/>
      <c r="C8" s="46"/>
      <c r="D8" s="114"/>
    </row>
    <row r="9" spans="1:4" x14ac:dyDescent="0.35">
      <c r="A9">
        <v>3</v>
      </c>
      <c r="B9" s="46"/>
      <c r="C9" s="46"/>
      <c r="D9" s="114"/>
    </row>
    <row r="10" spans="1:4" x14ac:dyDescent="0.35">
      <c r="A10">
        <v>4</v>
      </c>
      <c r="B10" s="46"/>
      <c r="C10" s="46"/>
      <c r="D10" s="114"/>
    </row>
    <row r="11" spans="1:4" x14ac:dyDescent="0.35">
      <c r="A11">
        <v>5</v>
      </c>
      <c r="B11" s="46"/>
      <c r="C11" s="46"/>
      <c r="D11" s="114"/>
    </row>
    <row r="12" spans="1:4" x14ac:dyDescent="0.35">
      <c r="A12">
        <v>6</v>
      </c>
      <c r="B12" s="46"/>
      <c r="C12" s="46"/>
      <c r="D12" s="114"/>
    </row>
    <row r="13" spans="1:4" x14ac:dyDescent="0.35">
      <c r="A13">
        <v>7</v>
      </c>
      <c r="B13" s="46"/>
      <c r="C13" s="46"/>
      <c r="D13" s="114"/>
    </row>
    <row r="14" spans="1:4" x14ac:dyDescent="0.35">
      <c r="A14">
        <v>8</v>
      </c>
      <c r="B14" s="46"/>
      <c r="C14" s="46"/>
      <c r="D14" s="114"/>
    </row>
    <row r="15" spans="1:4" x14ac:dyDescent="0.35">
      <c r="A15">
        <v>9</v>
      </c>
      <c r="B15" s="46"/>
      <c r="C15" s="46"/>
      <c r="D15" s="114"/>
    </row>
    <row r="16" spans="1:4" x14ac:dyDescent="0.35">
      <c r="A16">
        <v>10</v>
      </c>
      <c r="B16" s="46"/>
      <c r="C16" s="46"/>
      <c r="D16" s="114"/>
    </row>
    <row r="17" spans="1:4" x14ac:dyDescent="0.35">
      <c r="A17">
        <v>11</v>
      </c>
      <c r="B17" s="16"/>
      <c r="C17" s="16"/>
      <c r="D17" s="114"/>
    </row>
    <row r="18" spans="1:4" x14ac:dyDescent="0.35">
      <c r="A18">
        <v>12</v>
      </c>
      <c r="B18" s="17"/>
      <c r="C18" s="17"/>
      <c r="D18" s="114"/>
    </row>
  </sheetData>
  <mergeCells count="1">
    <mergeCell ref="B1:D1"/>
  </mergeCells>
  <pageMargins left="0.7" right="0.7" top="0.75" bottom="0.75" header="0.3" footer="0.3"/>
  <pageSetup paperSize="9" scale="8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LOV</vt:lpstr>
      <vt:lpstr>Budget</vt:lpstr>
      <vt:lpstr>Livrables partie FAA</vt:lpstr>
      <vt:lpstr>Conditions livraison partie GIK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Anne-Flore Leroy</dc:creator>
  <cp:lastModifiedBy>Anne-Flore Leroy</cp:lastModifiedBy>
  <dcterms:created xsi:type="dcterms:W3CDTF">2022-11-24T22:28:47Z</dcterms:created>
  <dcterms:modified xsi:type="dcterms:W3CDTF">2024-07-25T14:12:15Z</dcterms:modified>
</cp:coreProperties>
</file>