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https://helvetas-my.sharepoint.com/personal/mathias_pierre_helvetas_org/Documents/Documents/REGLEAU_MPI/APPEL D'OFFRES/49- DAO SAEP HERMITAGE/DAO HERMITAGE (bon)/"/>
    </mc:Choice>
  </mc:AlternateContent>
  <xr:revisionPtr revIDLastSave="16" documentId="11_76DEC498A0222737C703DC6081E47703382360D0" xr6:coauthVersionLast="47" xr6:coauthVersionMax="47" xr10:uidLastSave="{C55B69FE-A248-4EAF-A58B-418A49F760EF}"/>
  <bookViews>
    <workbookView xWindow="225" yWindow="0" windowWidth="23775" windowHeight="12780" xr2:uid="{00000000-000D-0000-FFFF-FFFF00000000}"/>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0" i="1" l="1"/>
  <c r="I38" i="1"/>
  <c r="I36" i="1"/>
  <c r="I35" i="1"/>
  <c r="I33" i="1"/>
  <c r="I27" i="1"/>
  <c r="I29" i="1"/>
  <c r="I30" i="1" l="1"/>
  <c r="I19" i="1"/>
  <c r="I9" i="1" l="1"/>
  <c r="I41" i="1" l="1"/>
  <c r="I42" i="1" s="1"/>
  <c r="I52" i="1" l="1"/>
  <c r="I53" i="1" s="1"/>
  <c r="I49" i="1"/>
  <c r="I50" i="1" s="1"/>
  <c r="I46" i="1"/>
  <c r="I45" i="1"/>
  <c r="I47" i="1" l="1"/>
  <c r="I21" i="1"/>
  <c r="I24" i="1" s="1"/>
  <c r="I15" i="1" l="1"/>
  <c r="I13" i="1"/>
  <c r="I10" i="1"/>
  <c r="I16" i="1" l="1"/>
  <c r="I54" i="1" s="1"/>
</calcChain>
</file>

<file path=xl/sharedStrings.xml><?xml version="1.0" encoding="utf-8"?>
<sst xmlns="http://schemas.openxmlformats.org/spreadsheetml/2006/main" count="92" uniqueCount="77">
  <si>
    <t>CADRE DU DEVIS ESTIMATIF</t>
  </si>
  <si>
    <t>No</t>
  </si>
  <si>
    <t>DESIGNATION</t>
  </si>
  <si>
    <t>Unité</t>
  </si>
  <si>
    <t>Quantité</t>
  </si>
  <si>
    <t>Prix Unitaire (USD)</t>
  </si>
  <si>
    <t>Prix Total (USD)</t>
  </si>
  <si>
    <t>PROGRAMME DE RENFORCEMENT DE LA GOUVERNANCE LOCALE DE L’EAU ET DE L’ASSAINISSEMENT EN HAÏTI (REGLEAU)</t>
  </si>
  <si>
    <t>MOBILISATION, INSTALLATION DU CHANTIER ET DEMOBILISATION</t>
  </si>
  <si>
    <t>Forfait</t>
  </si>
  <si>
    <t>TOTAL 1</t>
  </si>
  <si>
    <t>CAPTAGE</t>
  </si>
  <si>
    <t>TOTAL 2</t>
  </si>
  <si>
    <t>TOTAL 3</t>
  </si>
  <si>
    <t>TOTAL 4</t>
  </si>
  <si>
    <t>TOTAL 5</t>
  </si>
  <si>
    <t>U</t>
  </si>
  <si>
    <t>TOTAL 6</t>
  </si>
  <si>
    <t>OUVRAGES DE TRAVERSEE</t>
  </si>
  <si>
    <t>TOTAL 7</t>
  </si>
  <si>
    <t>TOTAL 8</t>
  </si>
  <si>
    <t>FORMATION DE PLOMBIERS</t>
  </si>
  <si>
    <t>Fourniture, fouille, pose et main d'ouvre des conduites de distribution</t>
  </si>
  <si>
    <t>mL</t>
  </si>
  <si>
    <t>Sable et remblayage</t>
  </si>
  <si>
    <t>Sable pour protection de conduite mis en place dans tranchée, selon granulométrie prescrite dans les CPT</t>
  </si>
  <si>
    <t>Remblai ordinaire avec produits de fouilles mis en place et compacté dans tranchée, selon granulométrie et compactage prescrits dans les CPT</t>
  </si>
  <si>
    <t>ff</t>
  </si>
  <si>
    <t>BOITES A VANNES, VANNES, AUTRES ACCESSOIRES HYDRAULIQUES ET REGARDS</t>
  </si>
  <si>
    <t>Réhabilitation du captage</t>
  </si>
  <si>
    <t>REF: No. REG/AO - 08/24</t>
  </si>
  <si>
    <t>2.1</t>
  </si>
  <si>
    <t>2.2</t>
  </si>
  <si>
    <t>Protection de l'ouvrage de captage</t>
  </si>
  <si>
    <t>Demolition du bassin de sédimentation</t>
  </si>
  <si>
    <t>Construction du réservoir</t>
  </si>
  <si>
    <t>3.2</t>
  </si>
  <si>
    <t>3.3</t>
  </si>
  <si>
    <t>Protection du contour du réservoir</t>
  </si>
  <si>
    <t>DEMOLITION ET CONSTRUCTION DU RESERVOIR ET PROTECTION</t>
  </si>
  <si>
    <t>Demolition et réhabilitation de la borne fontaine 1</t>
  </si>
  <si>
    <t xml:space="preserve">Ce prix rémunère au mètre linéaire l'entrepreneur pour les travaux de:                                     • Les travaux de préparation du site de construction du captage, incluant le débroussaillage et les travaux de terrassement ;
• Les travaux de fouilles des tranchées et des semelles isolées ;
• La mise en place d’une couche de forme en matériaux compactés ;
• Fonçage gravier sur une épaisseur 5 cm ;
• La mise en place d’une couche de 5 cm de béton de propreté dosé à 150 kg de ciment par mètre cube de béton (Q150) sous les semelles ;
• La construction des murs en maçonnerie de roche pour les fondations ;
• Le coulage du béton des socles en béton armé Q350 ;
• La construction du chaînage, incluant la mise en place du coffrage supporté par des étais, le ferraillage et le coulage du béton dosé à 350 kg/m3. Les poteaux en tube métallique galvanisé Φ2ʺ fence avant le coulage de béton du chaînage ;
• Mise en place et soudure des transversaux en tube métallique galvanisé Φ2ʺ fence ;
• Installation du cyclofence y compris la mise place des raidisseurs en fer plat (Tension bar 2"x94") ;
• Le crépissage et enduisage des parois du chaînage et des socles au mortier de ciment dosé à 450 kg/m3 avec une épaisseur de 2.5 cm ;
• Le jointoiement des parois du mur de fondation se trouvant au-dessus du niveau du terrain naturel ;
• Installation d’une porte de deux (2) battants en cyclofence avec fourniture d’un cadenas de type Yale ;
• L’application d’une couche de peinture sur les surfaces non métalliques ; </t>
  </si>
  <si>
    <t>Construction de 4 bornes fontaine</t>
  </si>
  <si>
    <t>Fourniture, fouille, pose et main d'ouvre des conduites d'adduction</t>
  </si>
  <si>
    <t>CONSTRUCTION DE LA LIGNE D'ADDUCTION ET DE DISTRIBUTION</t>
  </si>
  <si>
    <t>Construction de borne de répérage</t>
  </si>
  <si>
    <t>5.4.</t>
  </si>
  <si>
    <t>Ce prix renumère au mètre linéaire (mL) l'entrepreuneur pour :                                                 • La construction des murs de protection du captage en maçonnerie de blocs (15*20*40 cm) avec une hauteur hors sol de 2,6m et de fondation de maçonnerie de roche de 0.8m de profondeur sur 0.4 d’épaisseur;                                                                                                      • L'installation des barbelés sur les parties supérieures des murs                                             • La fermeture de la façade principale en cyclofence sur 1m de largeur sur une fondation en maçonnerie de roches de même profondeur que la fondation des murs de protection et ajout d’un cadenas type artillerie (une clé pour tous);                                                                                                     • La façade principale de l’ouvrage est peinturée suivant les prescriptions techniques et les logos des différents partenaires apposés suivant les directives fournies.</t>
  </si>
  <si>
    <t>6.1</t>
  </si>
  <si>
    <t>Installation de vanne</t>
  </si>
  <si>
    <t>Ce prix rémunère l'entrepreneur à l'unité pour:                                                                         L'achat, le transport et la mise en œuvre de la ventouse, la construction du regard la construction du regard muni d'une trappe d'accès (acier 3/8, couche anti-rouille et peinturé suivant les directicves technques du maitre d'ouvrage)ainsi que toutes sujétions comprises.</t>
  </si>
  <si>
    <t>Ce prix rémunère à l'unité l'Entrepreneur pour:                                                                       La fourniture, le transport et la mise en œuvre de (vanne a passage directe fonte DN 90 bride iso), la construction du regard muni d'une trappe d'accès (acier 3/8, couche anti-rouille et peinturé suivant les directicves technques du maitre d'ouvrage)ainsi que toutes sujétions comprises.</t>
  </si>
  <si>
    <t xml:space="preserve">Ce prix rémunère l’entrepreneur à l'unité pour:
- la formation des plombiers;
- montage et démontage de vannes, de ventouses, de compteurs et toutes autres pièces et accessoires;
- réparations de fuites des conduites galvanisées et PVC;
- un curriculum de formation.
Ces plombiers seront recrutés avec l'appui du Maitre d'Ouvrage et doivent êtres des résidants permanents de la zone du projet </t>
  </si>
  <si>
    <t>TOTAL SAEP HERMITAGE</t>
  </si>
  <si>
    <r>
      <rPr>
        <b/>
        <u/>
        <sz val="11"/>
        <rFont val="Times New Roman"/>
        <family val="1"/>
      </rPr>
      <t>Construction d'ouvrage de traversée sur les ravines Benisson et Piton :</t>
    </r>
    <r>
      <rPr>
        <b/>
        <sz val="11"/>
        <rFont val="Times New Roman"/>
        <family val="1"/>
      </rPr>
      <t xml:space="preserve">                                                                                                                                                                              </t>
    </r>
    <r>
      <rPr>
        <sz val="11"/>
        <rFont val="Times New Roman"/>
        <family val="1"/>
      </rPr>
      <t>Ce prix rémunère à l'unité pour:                                                                                              L'ensemble des travaux et fournitures nécessaires à la construction de l'ouvrage de traversée sur la ravine Savanette, l'achat de10 ml tuyau galvanisé et suivant les plans et les spécifications techniques et ainsi que toutes sujétions comprises</t>
    </r>
    <r>
      <rPr>
        <b/>
        <sz val="11"/>
        <rFont val="Times New Roman"/>
        <family val="1"/>
      </rPr>
      <t>.</t>
    </r>
  </si>
  <si>
    <t>CONSTRUCTION D'OUVRAGE DE DISTRIBUTION</t>
  </si>
  <si>
    <t xml:space="preserve">Installation de chantier et demobilisation :                                                                        Ce prix rémunère au forfait l'entrepreuneur pour:                                                                        - La mobilisation, l’installation, le nettoyage des lieux avant et après les opérations y compris matérialisation des ouvrages  à réaliser avec des piquets de référence, essais de pressions, désinfection, mise en service;                                                                                     -Le gardiennage du chantier;                                                                                                          - Les installations du matériel et des ouvrages provisoires destinés à assurer la protection des travaux contre les venues d'eau et la sécurité des usagers en général;
- La mise en œuvre d'un  panneau d'information de dimensions 2.40 m x 1.20 m environ, disposé à environ 2 m du sol à proximité des travaux selon les directives du Maître d'ouvrage et conformément aux descriptions données au commencement des travaux;
- La remise des plans de récolement;                                                                                               - La remise d'un manuel d'opération;                                                                                           - Toutes sujétionss comprises.
</t>
  </si>
  <si>
    <t>Ce prrix rémunère à l'unité l'entrepreneur pour les travaux de:
• La démolition de la borne fontaine non fonctionnelle ;
• Le décapage des parois et réfection de la finition ;
• La reprise des installations hydrauliques avec des tuyaux galvanisés 3/4' ;
• L’Installation de robinets automatiques de type Talbot (8) ;
• La reprise des systèmes de drainage et d’assainissement ;
• La finition des radiers ;
• L’ajout d’une couche de peinture ;
• L’ajout d’une boite vanne (45 cmx 45 cm) ;
• Pose de trappes d’accès (45cm X 45 cm) muni d’un cadenas Yale ;
• Pose d’une vanne ¾ type Ball Valve Nico, modèle USA ;
• Alimentation en eau ;
• Peinture de l’ouvrage;
• Et toutes sujétionss.</t>
  </si>
  <si>
    <t xml:space="preserve">Ce prix rémunère à l'unité l'entrepreneur pour les travaux de:                                                                • Le débroussaillage et les travaux de terrassement
• Le traçage d’un carré de (1,5 x1.5) m.
• L’implantation ;
• Les fouilles de fondation ; 
• La mise en place de la fondation en maçonnerie de roches, dosé à 300 kg/m3 ;
• Le fonçage gravier sur une épaisseur 5 cm ;
• La mise en place d’une couche de 5 cm de béton de propreté dosé à 150 kg de ciment par mètre cube de béton (Q150) ;
• La mise en place d’une couche de forme en matériaux compactés ;
• La construction d’un mur en maçonnerie de roches avec une épaisseur égale à 40 cm pour la fondation ;
• Les travaux de plomberie ;
• La construction de la dalle et le panneau mural, incluant la mise en place du coffrage supporté par des étais, le ferraillage (quadrillage de Fe60 HA 3/8ʺ espacé de 15 cm dans les 2 sens), le coulage de béton dosé à 350 kg/m3 ;
• La construction du support des récipients en maçonnerie de roche avec un mortier dosé à 300 kg/m3 ;
• La construction d’une boîte de vanne selon les plans de construction ;
• L’installation de la couverture de la boîte de vanne (45 cm × 40 cm) en acier galvanisé ou traité inoxydable ;
• La fourniture d’un cadenas de type Yale ;
• L’achat et la mise en place des vannes selon les plans fournis ;
• L'enduit et crépissage en mortier, dosé à 450kg/m3 de toutes les parois et cirage du fond de support avec une pente de 1% pour faciliter l’écoulement des eaux de pluie ;
• L’assainissement des abords de l’ouvrage avec une couche de gravier de 5 à 7 cm d’épaisseur sur une largeur de 35 cm ;
• La peinture de l’ouvrage et toutes sujétionss.
                                                           </t>
  </si>
  <si>
    <t xml:space="preserve">Ce prix rémunère au mètre linéaire l'entrepreneur pour:                                                                                                                                      -la fourniture (achat) des conduites en PVC SCH40 de 2'';                                                          -le transport des conduites;                                                                                                                 -la fouille de tranchées (100 cm * 50 cm) ainsi que le dédomagement des propriétaires pour leurs cultures arrachées (si necessaires);                                                                                        -la pose des conduites, les tests d'étanchéité et de pression;                                                      - l'achat des pièces necessaires (tés, coudes, raccords) à la mise en oeuvre;                                                                                                        -la main d'oeuvre et toutes sujétionss.          </t>
  </si>
  <si>
    <t xml:space="preserve">Ce prix rémunère au mètre linéaire l'entrepreneur pour:                                                                                                                                      -la fourniture (achat) des conduites en PVC SCH40 de 1''1/2'';                                                          -le transport des conduites;                                                                                                                 -la fouille de tranchées (100 cm * 50 cm) ainsi que le dédomagement des propriétaires pour leurs cultures arrachées (si necessaires);                                                                                        -la pose des conduites, les tests d'étanchéité et de pression;                                                      - l'achat des pièces necessaires (tés, coudes, raccords) à la mise en oeuvre;                                                                                                        -la main d'oeuvre et toutes sujétionss.          </t>
  </si>
  <si>
    <t>Ce prix rémunère l'entrepreneur à l'unité pour :                                                           - la pose de bornes de répérage à chaque 40 m dans les jardins et chaque 30 ou 50 m sur la grande route. Elles sont en béton de dimension 30 cm * 30 cm sur 40 cm de profondeur. Sur ces bornes sont inscrits le sens de l’écoulement  de l’eau, le diamètre des conduites, le nombre de ligne enterré et DINEPA. Leurs positions doivent-etre identifiées en accord avec le maitre d'ouvrage, et ainsi que toutes les sujétionss comprises</t>
  </si>
  <si>
    <t>5.4.1</t>
  </si>
  <si>
    <t>5.4.2</t>
  </si>
  <si>
    <t>5.3</t>
  </si>
  <si>
    <t>5.2.2</t>
  </si>
  <si>
    <t>5.2.1</t>
  </si>
  <si>
    <t>5.2</t>
  </si>
  <si>
    <t>5.1</t>
  </si>
  <si>
    <t>4.2</t>
  </si>
  <si>
    <t>4.1</t>
  </si>
  <si>
    <t>3.1</t>
  </si>
  <si>
    <t>Ce prix renumère au forfait l'entrepreuneur pour le/l/la:                                             • Nettoyage du périmètre immédiat ;
• Nettoyage interne et externe de la boite de captage avant toutes interventions d’installations hydrauliques ;
• Reprise des installations hydrauliques avec des conduites et accessoires PVC SCH40 (trop plein, vidange et autres si nécessaires).
• Construction d’un canal en amont du captage pour la collecte et l’évacuation des eaux de ruissellement ; 
• Renforcement des murs en pierres sèches devant protéger la ravine et empêcher, à long terme tous dommages liés aux fortes pluies ; 
• Démontage de la trappe de visite et son remplacement par une autre de mêmes dimensions que la précédente fabriquée avec de l’acier 1/8 recouvert d’une couche de minium puis de peinture à l’huile bleue et ajout d’un cadenas type artillerie (une clé pour tous);
• Protection de la base de la boite de captage par une couche de béton Q150 de 1 mètre de large sur son pourtour avec un légère pente pour son drainage;                                                                                                    • Toutes sujétionss comprises.</t>
  </si>
  <si>
    <t xml:space="preserve">Ce prix rémunère l'entrepreneur au forfait la  pour :                                                                      • la démolition du bassin de sedimentation existant;                                                                                                          • l'excavation des débris et la mise en état du site en question;                                                                                            • la main d'oeuvre et toutes sujétionss.                                                                                           </t>
  </si>
  <si>
    <t>Ce prix remunère l'entrepreneur, au forfait pour:                                                 • Les travaux de préparation du site de construction du réservoir, incluant le débroussaillage et les travaux de terrassement ;
• Les travaux de fouilles et d’excavation pour la mise en œuvre des semelles isolées et du fond du réservoir;
• Le fonçage gravier et la mise en place d’une couche de 5 cm de béton de propreté dosé à 150 kg de ciment par mètre cube de béton (Q150) ;                 
• La construction des semelles isolées, socles et poteaux en béton Q350 et ferraillage de la superstructure suivant les spéciations techniques présentés dans les plans en annexe ;
• L’installation de la plomberie ;
• La construction du fond du réservoir en béton Q400 avec un quadrillage de Fe60 HA 1/2ʺ espacés de 10 cm dans les 2 sens ett la construction du chaînage inférieur (voir plans) ;
• La construction des parois latérales en maçonnerie de roches avec une épaisseur égale à 50 cm ;
• La construction des chaînages intermédiaires et supérieurs et de la dalle de couverture, incluant la mise en place du coffrage supporté par des étais, le ferraillage, le coulage de béton dosé à 350 kg/m3 ;
• L’ajout d’une pente de 1 % sur la dalle de toiture pour évacuer l’eau de pluie ;
• L’ajout d’une ventouse crépinée en acier galvanisé Φ3ʺ dans la dalle de toiture ;
• Le crépissage et enduisage des parois du réservoir ;
• Le cirage des parois intérieures et extérieures du réservoir ;
• La construction de 2 boites de vannes (une à l’entrée et l’autre à la sortie de la brise-charge) ;
• La pose de trois (3) trappes d’accès;
• La mise en place d’un système de bypass ;
• La mise en place du trop-plein de diamètre Φ3ʺ ;
• La construction d’une échelle en acier galvanisé à l’intérieur du réservoir ;
• L’achat et la mise en place des vannes selon les plans fournis ;
• Le drainage du trop-plein vers la ravine la plus proche et ajout de pente ;
• Le prolongement de la conduite de vidange vers la ravine le plus proche tout en appliquant les mêmes principes de protection des conduites ;
• La construction d’une chambre de chloration suivant les prescrits et spécifications techniques des maitres d’ouvrage (voir plan en annexe) ;
• La mise en place d’un béton de parquet tout autour du réservoir pour l’assainissement de cette espace ;
• Peinture et logos des partenaires sur l’ouvrage;
• Et toutes sujétionss comprises.</t>
  </si>
  <si>
    <t>REHABILITATION ET EXTENSION DU SAEP HERMITAGE</t>
  </si>
  <si>
    <t xml:space="preserve"> Prix total en lettre: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</si>
</sst>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00\ _€_-;\-* #,##0.00\ _€_-;_-* &quot;-&quot;??\ _€_-;_-@_-"/>
  </numFmts>
  <fonts count="12" x14ac:knownFonts="1">
    <font>
      <sz val="11"/>
      <color theme="1"/>
      <name val="Calibri"/>
      <family val="2"/>
      <scheme val="minor"/>
    </font>
    <font>
      <sz val="11"/>
      <color theme="1"/>
      <name val="Calibri"/>
      <family val="2"/>
      <scheme val="minor"/>
    </font>
    <font>
      <b/>
      <sz val="11"/>
      <color rgb="FF000000"/>
      <name val="Times New Roman"/>
      <family val="1"/>
    </font>
    <font>
      <sz val="11"/>
      <color rgb="FF000000"/>
      <name val="Times New Roman"/>
      <family val="1"/>
    </font>
    <font>
      <b/>
      <sz val="11"/>
      <color theme="1"/>
      <name val="Times New Roman"/>
      <family val="1"/>
    </font>
    <font>
      <sz val="11"/>
      <name val="Times New Roman"/>
      <family val="1"/>
    </font>
    <font>
      <b/>
      <sz val="11"/>
      <name val="Times New Roman"/>
      <family val="1"/>
    </font>
    <font>
      <sz val="11"/>
      <color theme="1"/>
      <name val="Times New Roman"/>
      <family val="1"/>
    </font>
    <font>
      <b/>
      <sz val="12"/>
      <color rgb="FF000000"/>
      <name val="Times New Roman"/>
      <family val="1"/>
    </font>
    <font>
      <b/>
      <sz val="12"/>
      <color theme="1"/>
      <name val="Times New Roman"/>
      <family val="1"/>
    </font>
    <font>
      <b/>
      <u/>
      <sz val="11"/>
      <name val="Times New Roman"/>
      <family val="1"/>
    </font>
    <font>
      <b/>
      <sz val="11"/>
      <color rgb="FFFF0000"/>
      <name val="Times New Roman"/>
      <family val="1"/>
    </font>
  </fonts>
  <fills count="11">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00B0F0"/>
        <bgColor indexed="64"/>
      </patternFill>
    </fill>
    <fill>
      <patternFill patternType="solid">
        <fgColor theme="7"/>
        <bgColor indexed="64"/>
      </patternFill>
    </fill>
    <fill>
      <patternFill patternType="solid">
        <fgColor rgb="FF92D05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80">
    <xf numFmtId="0" fontId="0" fillId="0" borderId="0" xfId="0"/>
    <xf numFmtId="0" fontId="2" fillId="3" borderId="1" xfId="0" applyFont="1" applyFill="1" applyBorder="1" applyAlignment="1">
      <alignment vertical="center" wrapText="1"/>
    </xf>
    <xf numFmtId="0" fontId="3"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3" fillId="0" borderId="1" xfId="0" applyFont="1" applyBorder="1" applyAlignment="1">
      <alignment vertical="center" wrapText="1"/>
    </xf>
    <xf numFmtId="0" fontId="2" fillId="4"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6" fillId="8" borderId="1" xfId="0" applyFont="1" applyFill="1" applyBorder="1" applyAlignment="1">
      <alignment horizontal="center" vertical="center" wrapText="1"/>
    </xf>
    <xf numFmtId="0" fontId="5" fillId="8"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43" fontId="2" fillId="0" borderId="1" xfId="0" applyNumberFormat="1" applyFont="1" applyBorder="1" applyAlignment="1">
      <alignment horizontal="center" vertical="center" wrapText="1"/>
    </xf>
    <xf numFmtId="0" fontId="4" fillId="6" borderId="1" xfId="0" applyFont="1" applyFill="1" applyBorder="1" applyAlignment="1">
      <alignment horizontal="center" vertical="center" wrapText="1"/>
    </xf>
    <xf numFmtId="0" fontId="2" fillId="6" borderId="1" xfId="0" applyFont="1" applyFill="1" applyBorder="1" applyAlignment="1">
      <alignment vertical="center" wrapText="1"/>
    </xf>
    <xf numFmtId="43" fontId="2" fillId="3" borderId="1" xfId="0" applyNumberFormat="1" applyFont="1" applyFill="1" applyBorder="1" applyAlignment="1">
      <alignment vertical="center" wrapText="1"/>
    </xf>
    <xf numFmtId="43" fontId="2" fillId="6" borderId="1" xfId="0" applyNumberFormat="1" applyFont="1" applyFill="1" applyBorder="1" applyAlignment="1">
      <alignment vertical="center" wrapText="1"/>
    </xf>
    <xf numFmtId="43" fontId="6" fillId="8" borderId="1" xfId="2" applyNumberFormat="1"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6" fillId="0" borderId="1" xfId="0" applyFont="1" applyBorder="1" applyAlignment="1">
      <alignment vertical="center" wrapText="1"/>
    </xf>
    <xf numFmtId="0" fontId="3" fillId="2" borderId="1" xfId="0" applyFont="1" applyFill="1" applyBorder="1" applyAlignment="1">
      <alignment vertical="center" wrapText="1"/>
    </xf>
    <xf numFmtId="0" fontId="5" fillId="0" borderId="1" xfId="0" applyFont="1" applyBorder="1" applyAlignment="1">
      <alignment vertical="center" wrapText="1"/>
    </xf>
    <xf numFmtId="0" fontId="7" fillId="0" borderId="1" xfId="0" applyFont="1" applyBorder="1" applyAlignment="1">
      <alignment horizontal="center" vertical="center"/>
    </xf>
    <xf numFmtId="0" fontId="2" fillId="8"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6" fillId="3" borderId="1" xfId="0" applyFont="1" applyFill="1" applyBorder="1" applyAlignment="1">
      <alignment vertical="center" wrapText="1"/>
    </xf>
    <xf numFmtId="0" fontId="3" fillId="3" borderId="1" xfId="0" applyFont="1" applyFill="1" applyBorder="1" applyAlignment="1">
      <alignment horizontal="center" vertical="center" wrapText="1"/>
    </xf>
    <xf numFmtId="0" fontId="7" fillId="3"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5" fillId="2" borderId="1" xfId="0" applyFont="1" applyFill="1" applyBorder="1" applyAlignment="1">
      <alignment vertical="center" wrapText="1"/>
    </xf>
    <xf numFmtId="0" fontId="2" fillId="10" borderId="1" xfId="0" applyFont="1" applyFill="1" applyBorder="1" applyAlignment="1">
      <alignment horizontal="center" vertical="center" wrapText="1"/>
    </xf>
    <xf numFmtId="0" fontId="3" fillId="10" borderId="1" xfId="0" applyFont="1" applyFill="1" applyBorder="1" applyAlignment="1">
      <alignment horizontal="center" vertical="center" wrapText="1"/>
    </xf>
    <xf numFmtId="43" fontId="3" fillId="0" borderId="1" xfId="0" applyNumberFormat="1" applyFont="1" applyBorder="1" applyAlignment="1">
      <alignment horizontal="center" vertical="center" wrapText="1"/>
    </xf>
    <xf numFmtId="0" fontId="7" fillId="0" borderId="0" xfId="0" applyFont="1"/>
    <xf numFmtId="0" fontId="7" fillId="0" borderId="1" xfId="0" applyFont="1" applyBorder="1"/>
    <xf numFmtId="0" fontId="5" fillId="8" borderId="1" xfId="0" applyFont="1" applyFill="1" applyBorder="1" applyAlignment="1">
      <alignment horizontal="center"/>
    </xf>
    <xf numFmtId="0" fontId="5" fillId="8" borderId="1" xfId="0" applyFont="1" applyFill="1" applyBorder="1"/>
    <xf numFmtId="43" fontId="5" fillId="8" borderId="1" xfId="1" applyFont="1" applyFill="1" applyBorder="1" applyAlignment="1">
      <alignment horizontal="right" vertical="center"/>
    </xf>
    <xf numFmtId="43" fontId="4" fillId="0" borderId="1" xfId="2" applyNumberFormat="1" applyFont="1" applyFill="1" applyBorder="1" applyAlignment="1">
      <alignment vertical="center" wrapText="1"/>
    </xf>
    <xf numFmtId="43" fontId="4" fillId="0" borderId="1" xfId="2" applyNumberFormat="1" applyFont="1" applyBorder="1" applyAlignment="1">
      <alignment vertical="center" wrapText="1"/>
    </xf>
    <xf numFmtId="0" fontId="7" fillId="8" borderId="1" xfId="0" applyFont="1" applyFill="1" applyBorder="1" applyAlignment="1">
      <alignment horizontal="center" vertical="center" wrapText="1"/>
    </xf>
    <xf numFmtId="43" fontId="4" fillId="8" borderId="1" xfId="2" applyNumberFormat="1" applyFont="1" applyFill="1" applyBorder="1" applyAlignment="1">
      <alignment vertical="center" wrapText="1"/>
    </xf>
    <xf numFmtId="43" fontId="4" fillId="3" borderId="1" xfId="0" applyNumberFormat="1" applyFont="1" applyFill="1" applyBorder="1" applyAlignment="1">
      <alignment vertical="center" wrapText="1"/>
    </xf>
    <xf numFmtId="43" fontId="4" fillId="2" borderId="1" xfId="2" applyNumberFormat="1" applyFont="1" applyFill="1" applyBorder="1" applyAlignment="1">
      <alignment vertical="center" wrapText="1"/>
    </xf>
    <xf numFmtId="43" fontId="4" fillId="3" borderId="1" xfId="2" applyNumberFormat="1" applyFont="1" applyFill="1" applyBorder="1" applyAlignment="1">
      <alignment vertical="center" wrapText="1"/>
    </xf>
    <xf numFmtId="0" fontId="7" fillId="3" borderId="1" xfId="0" applyFont="1" applyFill="1" applyBorder="1" applyAlignment="1">
      <alignment horizontal="center" vertical="center" wrapText="1"/>
    </xf>
    <xf numFmtId="43" fontId="4" fillId="0" borderId="1" xfId="0" applyNumberFormat="1" applyFont="1" applyBorder="1" applyAlignment="1">
      <alignment vertical="center" wrapText="1"/>
    </xf>
    <xf numFmtId="43" fontId="7" fillId="8" borderId="1" xfId="0" applyNumberFormat="1" applyFont="1" applyFill="1" applyBorder="1" applyAlignment="1">
      <alignment horizontal="center" vertical="center" wrapText="1"/>
    </xf>
    <xf numFmtId="43" fontId="4" fillId="8" borderId="1" xfId="0" applyNumberFormat="1" applyFont="1" applyFill="1" applyBorder="1" applyAlignment="1">
      <alignment vertical="center" wrapText="1"/>
    </xf>
    <xf numFmtId="0" fontId="7" fillId="10" borderId="1" xfId="0" applyFont="1" applyFill="1" applyBorder="1" applyAlignment="1">
      <alignment horizontal="center" vertical="center" wrapText="1"/>
    </xf>
    <xf numFmtId="43" fontId="7" fillId="10" borderId="1" xfId="0" applyNumberFormat="1" applyFont="1" applyFill="1" applyBorder="1" applyAlignment="1">
      <alignment horizontal="center" vertical="center" wrapText="1"/>
    </xf>
    <xf numFmtId="43" fontId="11" fillId="10" borderId="1" xfId="0" applyNumberFormat="1" applyFont="1" applyFill="1" applyBorder="1" applyAlignment="1">
      <alignment vertical="center" wrapText="1"/>
    </xf>
    <xf numFmtId="0" fontId="3" fillId="6" borderId="1" xfId="0" applyFont="1" applyFill="1" applyBorder="1" applyAlignment="1">
      <alignment vertical="center" wrapText="1"/>
    </xf>
    <xf numFmtId="0" fontId="3" fillId="6" borderId="1" xfId="0" applyFont="1" applyFill="1" applyBorder="1" applyAlignment="1">
      <alignment horizontal="center" vertical="center" wrapText="1"/>
    </xf>
    <xf numFmtId="0" fontId="7" fillId="8" borderId="1" xfId="0" applyFont="1" applyFill="1" applyBorder="1" applyAlignment="1">
      <alignment horizontal="center" vertical="center"/>
    </xf>
    <xf numFmtId="0" fontId="7" fillId="2" borderId="1" xfId="0" applyFont="1" applyFill="1" applyBorder="1" applyAlignment="1">
      <alignment horizontal="center" vertical="center"/>
    </xf>
    <xf numFmtId="43" fontId="3" fillId="3" borderId="1" xfId="0" applyNumberFormat="1" applyFont="1" applyFill="1" applyBorder="1" applyAlignment="1">
      <alignment horizontal="center" vertical="center" wrapText="1"/>
    </xf>
    <xf numFmtId="43" fontId="3" fillId="6" borderId="1" xfId="0" applyNumberFormat="1" applyFont="1" applyFill="1" applyBorder="1" applyAlignment="1">
      <alignment horizontal="center" vertical="center" wrapText="1"/>
    </xf>
    <xf numFmtId="0" fontId="4" fillId="6" borderId="1" xfId="0" applyFont="1" applyFill="1" applyBorder="1" applyAlignment="1">
      <alignment horizontal="left" vertical="center" wrapText="1"/>
    </xf>
    <xf numFmtId="0" fontId="7" fillId="2" borderId="1" xfId="0" applyFont="1" applyFill="1" applyBorder="1" applyAlignment="1">
      <alignment vertical="center" wrapText="1"/>
    </xf>
    <xf numFmtId="0" fontId="5" fillId="0" borderId="1" xfId="0" applyFont="1" applyBorder="1" applyAlignment="1">
      <alignment horizontal="left" vertical="top" wrapText="1"/>
    </xf>
    <xf numFmtId="0" fontId="6" fillId="0" borderId="1" xfId="0" quotePrefix="1" applyFont="1" applyBorder="1" applyAlignment="1">
      <alignment horizontal="center" vertical="center" wrapText="1"/>
    </xf>
    <xf numFmtId="0" fontId="6" fillId="8" borderId="1" xfId="0" applyFont="1" applyFill="1" applyBorder="1" applyAlignment="1">
      <alignment horizontal="center" vertical="center"/>
    </xf>
    <xf numFmtId="43" fontId="6" fillId="8" borderId="1" xfId="1" applyFont="1" applyFill="1" applyBorder="1" applyAlignment="1">
      <alignment horizontal="right" vertical="center"/>
    </xf>
    <xf numFmtId="164" fontId="6" fillId="8" borderId="1" xfId="0" applyNumberFormat="1" applyFont="1" applyFill="1" applyBorder="1" applyAlignment="1">
      <alignment horizontal="center" vertical="center" wrapText="1"/>
    </xf>
    <xf numFmtId="0" fontId="7" fillId="6" borderId="1" xfId="0" applyFont="1" applyFill="1" applyBorder="1" applyAlignment="1">
      <alignment horizontal="center" vertical="center" wrapText="1"/>
    </xf>
    <xf numFmtId="0" fontId="7" fillId="6" borderId="1" xfId="0" applyFont="1" applyFill="1" applyBorder="1" applyAlignment="1">
      <alignment horizontal="left" vertical="center" wrapText="1"/>
    </xf>
    <xf numFmtId="0" fontId="6" fillId="3" borderId="1" xfId="0" applyFont="1" applyFill="1" applyBorder="1" applyAlignment="1">
      <alignment horizontal="center" vertical="center"/>
    </xf>
    <xf numFmtId="11" fontId="6" fillId="0" borderId="1" xfId="0" applyNumberFormat="1" applyFont="1" applyBorder="1" applyAlignment="1">
      <alignment horizontal="center" vertical="center" wrapText="1"/>
    </xf>
    <xf numFmtId="0" fontId="2" fillId="6"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7" fillId="0" borderId="0" xfId="0" applyFont="1" applyAlignment="1">
      <alignment horizontal="center"/>
    </xf>
    <xf numFmtId="0" fontId="7" fillId="5" borderId="1" xfId="0" applyFont="1" applyFill="1" applyBorder="1" applyAlignment="1">
      <alignment horizontal="center" vertical="center"/>
    </xf>
    <xf numFmtId="0" fontId="4" fillId="5" borderId="1" xfId="0" applyFont="1" applyFill="1" applyBorder="1" applyAlignment="1">
      <alignment horizontal="center"/>
    </xf>
    <xf numFmtId="0" fontId="7" fillId="5" borderId="1" xfId="0" applyFont="1" applyFill="1" applyBorder="1" applyAlignment="1">
      <alignment horizontal="center"/>
    </xf>
    <xf numFmtId="0" fontId="2" fillId="9" borderId="1" xfId="0" applyFont="1" applyFill="1" applyBorder="1" applyAlignment="1">
      <alignment horizontal="center" vertical="center" wrapText="1"/>
    </xf>
    <xf numFmtId="0" fontId="6" fillId="3" borderId="1" xfId="0" applyFont="1" applyFill="1" applyBorder="1" applyAlignment="1">
      <alignment horizontal="left" vertical="center"/>
    </xf>
    <xf numFmtId="0" fontId="9" fillId="7" borderId="1" xfId="0" applyFont="1" applyFill="1" applyBorder="1" applyAlignment="1">
      <alignment horizontal="center" wrapText="1"/>
    </xf>
    <xf numFmtId="0" fontId="8" fillId="6" borderId="1" xfId="0" applyFont="1" applyFill="1" applyBorder="1" applyAlignment="1">
      <alignment horizontal="center" wrapText="1"/>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D3:I55"/>
  <sheetViews>
    <sheetView tabSelected="1" topLeftCell="A46" zoomScaleNormal="70" workbookViewId="0">
      <selection activeCell="K52" sqref="K52"/>
    </sheetView>
  </sheetViews>
  <sheetFormatPr defaultColWidth="10.85546875" defaultRowHeight="15" x14ac:dyDescent="0.25"/>
  <cols>
    <col min="1" max="3" width="10.85546875" style="34"/>
    <col min="4" max="4" width="7.28515625" style="34" customWidth="1"/>
    <col min="5" max="5" width="61.5703125" style="34" customWidth="1"/>
    <col min="6" max="6" width="9.28515625" style="72"/>
    <col min="7" max="7" width="12.28515625" style="34" customWidth="1"/>
    <col min="8" max="8" width="10.42578125" style="34" customWidth="1"/>
    <col min="9" max="9" width="13.42578125" style="34" customWidth="1"/>
    <col min="10" max="16384" width="10.85546875" style="34"/>
  </cols>
  <sheetData>
    <row r="3" spans="4:9" ht="29.25" customHeight="1" x14ac:dyDescent="0.25">
      <c r="D3" s="78" t="s">
        <v>7</v>
      </c>
      <c r="E3" s="78"/>
      <c r="F3" s="78"/>
      <c r="G3" s="78"/>
      <c r="H3" s="78"/>
      <c r="I3" s="78"/>
    </row>
    <row r="4" spans="4:9" ht="15.75" x14ac:dyDescent="0.25">
      <c r="D4" s="79" t="s">
        <v>75</v>
      </c>
      <c r="E4" s="79"/>
      <c r="F4" s="79"/>
      <c r="G4" s="79"/>
      <c r="H4" s="79"/>
      <c r="I4" s="79"/>
    </row>
    <row r="5" spans="4:9" x14ac:dyDescent="0.25">
      <c r="D5" s="74" t="s">
        <v>0</v>
      </c>
      <c r="E5" s="75"/>
      <c r="F5" s="75"/>
      <c r="G5" s="75"/>
      <c r="H5" s="75"/>
      <c r="I5" s="75"/>
    </row>
    <row r="6" spans="4:9" ht="42.75" x14ac:dyDescent="0.25">
      <c r="D6" s="7" t="s">
        <v>1</v>
      </c>
      <c r="E6" s="6" t="s">
        <v>2</v>
      </c>
      <c r="F6" s="6" t="s">
        <v>3</v>
      </c>
      <c r="G6" s="7" t="s">
        <v>4</v>
      </c>
      <c r="H6" s="7" t="s">
        <v>5</v>
      </c>
      <c r="I6" s="6" t="s">
        <v>6</v>
      </c>
    </row>
    <row r="7" spans="4:9" ht="15" customHeight="1" x14ac:dyDescent="0.25">
      <c r="D7" s="76" t="s">
        <v>30</v>
      </c>
      <c r="E7" s="76"/>
      <c r="F7" s="76"/>
      <c r="G7" s="76"/>
      <c r="H7" s="76"/>
      <c r="I7" s="76"/>
    </row>
    <row r="8" spans="4:9" x14ac:dyDescent="0.25">
      <c r="D8" s="68">
        <v>1</v>
      </c>
      <c r="E8" s="77" t="s">
        <v>8</v>
      </c>
      <c r="F8" s="77"/>
      <c r="G8" s="77"/>
      <c r="H8" s="77"/>
      <c r="I8" s="77"/>
    </row>
    <row r="9" spans="4:9" ht="227.45" customHeight="1" x14ac:dyDescent="0.25">
      <c r="D9" s="62"/>
      <c r="E9" s="61" t="s">
        <v>56</v>
      </c>
      <c r="F9" s="33" t="s">
        <v>9</v>
      </c>
      <c r="G9" s="33">
        <v>1</v>
      </c>
      <c r="H9" s="33"/>
      <c r="I9" s="11">
        <f>G9*H9</f>
        <v>0</v>
      </c>
    </row>
    <row r="10" spans="4:9" x14ac:dyDescent="0.25">
      <c r="D10" s="63"/>
      <c r="E10" s="63" t="s">
        <v>10</v>
      </c>
      <c r="F10" s="36"/>
      <c r="G10" s="37"/>
      <c r="H10" s="38"/>
      <c r="I10" s="64">
        <f>I9</f>
        <v>0</v>
      </c>
    </row>
    <row r="11" spans="4:9" x14ac:dyDescent="0.25">
      <c r="D11" s="10">
        <v>2</v>
      </c>
      <c r="E11" s="1" t="s">
        <v>11</v>
      </c>
      <c r="F11" s="26"/>
      <c r="G11" s="26"/>
      <c r="H11" s="57"/>
      <c r="I11" s="14"/>
    </row>
    <row r="12" spans="4:9" x14ac:dyDescent="0.25">
      <c r="D12" s="12" t="s">
        <v>31</v>
      </c>
      <c r="E12" s="13" t="s">
        <v>29</v>
      </c>
      <c r="F12" s="54"/>
      <c r="G12" s="54"/>
      <c r="H12" s="58"/>
      <c r="I12" s="15"/>
    </row>
    <row r="13" spans="4:9" ht="276.75" customHeight="1" x14ac:dyDescent="0.25">
      <c r="D13" s="3"/>
      <c r="E13" s="5" t="s">
        <v>72</v>
      </c>
      <c r="F13" s="18" t="s">
        <v>9</v>
      </c>
      <c r="G13" s="18">
        <v>1</v>
      </c>
      <c r="H13" s="33">
        <v>0</v>
      </c>
      <c r="I13" s="33">
        <f t="shared" ref="I13:I15" si="0">G13*H13</f>
        <v>0</v>
      </c>
    </row>
    <row r="14" spans="4:9" x14ac:dyDescent="0.25">
      <c r="D14" s="12" t="s">
        <v>32</v>
      </c>
      <c r="E14" s="13" t="s">
        <v>33</v>
      </c>
      <c r="F14" s="54"/>
      <c r="G14" s="54"/>
      <c r="H14" s="58"/>
      <c r="I14" s="12"/>
    </row>
    <row r="15" spans="4:9" ht="195" x14ac:dyDescent="0.25">
      <c r="D15" s="3"/>
      <c r="E15" s="5" t="s">
        <v>47</v>
      </c>
      <c r="F15" s="18" t="s">
        <v>23</v>
      </c>
      <c r="G15" s="18">
        <v>20</v>
      </c>
      <c r="H15" s="33">
        <v>0</v>
      </c>
      <c r="I15" s="33">
        <f t="shared" si="0"/>
        <v>0</v>
      </c>
    </row>
    <row r="16" spans="4:9" x14ac:dyDescent="0.25">
      <c r="D16" s="4"/>
      <c r="E16" s="8" t="s">
        <v>12</v>
      </c>
      <c r="F16" s="9"/>
      <c r="G16" s="9"/>
      <c r="H16" s="9"/>
      <c r="I16" s="16">
        <f>I15+I13</f>
        <v>0</v>
      </c>
    </row>
    <row r="17" spans="4:9" ht="28.5" x14ac:dyDescent="0.25">
      <c r="D17" s="10">
        <v>3</v>
      </c>
      <c r="E17" s="1" t="s">
        <v>39</v>
      </c>
      <c r="F17" s="26"/>
      <c r="G17" s="26"/>
      <c r="H17" s="57"/>
      <c r="I17" s="14"/>
    </row>
    <row r="18" spans="4:9" x14ac:dyDescent="0.25">
      <c r="D18" s="12" t="s">
        <v>71</v>
      </c>
      <c r="E18" s="13" t="s">
        <v>34</v>
      </c>
      <c r="F18" s="54"/>
      <c r="G18" s="54"/>
      <c r="H18" s="58"/>
      <c r="I18" s="15"/>
    </row>
    <row r="19" spans="4:9" ht="60.6" customHeight="1" x14ac:dyDescent="0.25">
      <c r="D19" s="3"/>
      <c r="E19" s="17" t="s">
        <v>73</v>
      </c>
      <c r="F19" s="18" t="s">
        <v>9</v>
      </c>
      <c r="G19" s="24">
        <v>1</v>
      </c>
      <c r="H19" s="33">
        <v>0</v>
      </c>
      <c r="I19" s="39">
        <f>H19*G19</f>
        <v>0</v>
      </c>
    </row>
    <row r="20" spans="4:9" ht="22.5" customHeight="1" x14ac:dyDescent="0.25">
      <c r="D20" s="70" t="s">
        <v>36</v>
      </c>
      <c r="E20" s="13" t="s">
        <v>35</v>
      </c>
      <c r="F20" s="54"/>
      <c r="G20" s="53"/>
      <c r="H20" s="13"/>
      <c r="I20" s="13"/>
    </row>
    <row r="21" spans="4:9" ht="409.6" customHeight="1" x14ac:dyDescent="0.25">
      <c r="D21" s="3"/>
      <c r="E21" s="5" t="s">
        <v>74</v>
      </c>
      <c r="F21" s="18" t="s">
        <v>9</v>
      </c>
      <c r="G21" s="24">
        <v>1</v>
      </c>
      <c r="H21" s="33">
        <v>0</v>
      </c>
      <c r="I21" s="40">
        <f>H21*G21</f>
        <v>0</v>
      </c>
    </row>
    <row r="22" spans="4:9" ht="22.5" customHeight="1" x14ac:dyDescent="0.25">
      <c r="D22" s="70" t="s">
        <v>37</v>
      </c>
      <c r="E22" s="13" t="s">
        <v>38</v>
      </c>
      <c r="F22" s="54"/>
      <c r="G22" s="53"/>
      <c r="H22" s="13"/>
      <c r="I22" s="13"/>
    </row>
    <row r="23" spans="4:9" ht="345" customHeight="1" x14ac:dyDescent="0.25">
      <c r="D23" s="19"/>
      <c r="E23" s="21" t="s">
        <v>41</v>
      </c>
      <c r="F23" s="71" t="s">
        <v>23</v>
      </c>
      <c r="G23" s="21">
        <v>16</v>
      </c>
      <c r="H23" s="19"/>
      <c r="I23" s="19"/>
    </row>
    <row r="24" spans="4:9" x14ac:dyDescent="0.25">
      <c r="D24" s="3"/>
      <c r="E24" s="8" t="s">
        <v>13</v>
      </c>
      <c r="F24" s="29"/>
      <c r="G24" s="41"/>
      <c r="H24" s="41"/>
      <c r="I24" s="42">
        <f>(I19+I21+I23)</f>
        <v>0</v>
      </c>
    </row>
    <row r="25" spans="4:9" ht="18.95" customHeight="1" x14ac:dyDescent="0.25">
      <c r="D25" s="10">
        <v>4</v>
      </c>
      <c r="E25" s="1" t="s">
        <v>55</v>
      </c>
      <c r="F25" s="26"/>
      <c r="G25" s="26"/>
      <c r="H25" s="57"/>
      <c r="I25" s="14"/>
    </row>
    <row r="26" spans="4:9" ht="21.6" customHeight="1" x14ac:dyDescent="0.25">
      <c r="D26" s="12" t="s">
        <v>70</v>
      </c>
      <c r="E26" s="13" t="s">
        <v>40</v>
      </c>
      <c r="F26" s="54"/>
      <c r="G26" s="54"/>
      <c r="H26" s="58"/>
      <c r="I26" s="15"/>
    </row>
    <row r="27" spans="4:9" ht="235.5" customHeight="1" x14ac:dyDescent="0.25">
      <c r="D27" s="21"/>
      <c r="E27" s="21" t="s">
        <v>57</v>
      </c>
      <c r="F27" s="71" t="s">
        <v>3</v>
      </c>
      <c r="G27" s="21">
        <v>1</v>
      </c>
      <c r="H27" s="21"/>
      <c r="I27" s="21">
        <f>G27*H27</f>
        <v>0</v>
      </c>
    </row>
    <row r="28" spans="4:9" ht="22.5" customHeight="1" x14ac:dyDescent="0.25">
      <c r="D28" s="70" t="s">
        <v>69</v>
      </c>
      <c r="E28" s="13" t="s">
        <v>42</v>
      </c>
      <c r="F28" s="54"/>
      <c r="G28" s="53"/>
      <c r="H28" s="13"/>
      <c r="I28" s="13"/>
    </row>
    <row r="29" spans="4:9" ht="405" customHeight="1" x14ac:dyDescent="0.25">
      <c r="D29" s="21"/>
      <c r="E29" s="21" t="s">
        <v>58</v>
      </c>
      <c r="F29" s="71" t="s">
        <v>3</v>
      </c>
      <c r="G29" s="21">
        <v>4</v>
      </c>
      <c r="H29" s="21"/>
      <c r="I29" s="21">
        <f>G29*H29</f>
        <v>0</v>
      </c>
    </row>
    <row r="30" spans="4:9" ht="16.5" customHeight="1" x14ac:dyDescent="0.25">
      <c r="D30" s="21"/>
      <c r="E30" s="8" t="s">
        <v>14</v>
      </c>
      <c r="F30" s="9"/>
      <c r="G30" s="9"/>
      <c r="H30" s="8"/>
      <c r="I30" s="8">
        <f>I29+I27</f>
        <v>0</v>
      </c>
    </row>
    <row r="31" spans="4:9" ht="33.75" customHeight="1" x14ac:dyDescent="0.25">
      <c r="D31" s="10">
        <v>5</v>
      </c>
      <c r="E31" s="1" t="s">
        <v>44</v>
      </c>
      <c r="F31" s="26"/>
      <c r="G31" s="26"/>
      <c r="H31" s="57"/>
      <c r="I31" s="14"/>
    </row>
    <row r="32" spans="4:9" ht="30.75" customHeight="1" x14ac:dyDescent="0.25">
      <c r="D32" s="12" t="s">
        <v>68</v>
      </c>
      <c r="E32" s="13" t="s">
        <v>43</v>
      </c>
      <c r="F32" s="54"/>
      <c r="G32" s="54"/>
      <c r="H32" s="58"/>
      <c r="I32" s="15"/>
    </row>
    <row r="33" spans="4:9" ht="144" customHeight="1" x14ac:dyDescent="0.25">
      <c r="D33" s="21"/>
      <c r="E33" s="21" t="s">
        <v>59</v>
      </c>
      <c r="F33" s="71" t="s">
        <v>23</v>
      </c>
      <c r="G33" s="21">
        <v>64</v>
      </c>
      <c r="H33" s="21"/>
      <c r="I33" s="21">
        <f>G33*H33</f>
        <v>0</v>
      </c>
    </row>
    <row r="34" spans="4:9" ht="21.6" customHeight="1" x14ac:dyDescent="0.25">
      <c r="D34" s="12" t="s">
        <v>67</v>
      </c>
      <c r="E34" s="13" t="s">
        <v>22</v>
      </c>
      <c r="F34" s="54"/>
      <c r="G34" s="54"/>
      <c r="H34" s="58"/>
      <c r="I34" s="15"/>
    </row>
    <row r="35" spans="4:9" ht="115.5" customHeight="1" x14ac:dyDescent="0.25">
      <c r="D35" s="69" t="s">
        <v>66</v>
      </c>
      <c r="E35" s="21" t="s">
        <v>59</v>
      </c>
      <c r="F35" s="71" t="s">
        <v>23</v>
      </c>
      <c r="G35" s="21">
        <v>699</v>
      </c>
      <c r="H35" s="21"/>
      <c r="I35" s="21">
        <f>G35*H35</f>
        <v>0</v>
      </c>
    </row>
    <row r="36" spans="4:9" ht="115.5" customHeight="1" x14ac:dyDescent="0.25">
      <c r="D36" s="69" t="s">
        <v>65</v>
      </c>
      <c r="E36" s="21" t="s">
        <v>60</v>
      </c>
      <c r="F36" s="71" t="s">
        <v>23</v>
      </c>
      <c r="G36" s="21">
        <v>1251</v>
      </c>
      <c r="H36" s="21"/>
      <c r="I36" s="21">
        <f>G36*H36</f>
        <v>0</v>
      </c>
    </row>
    <row r="37" spans="4:9" ht="24" customHeight="1" x14ac:dyDescent="0.25">
      <c r="D37" s="12" t="s">
        <v>64</v>
      </c>
      <c r="E37" s="59" t="s">
        <v>45</v>
      </c>
      <c r="F37" s="66"/>
      <c r="G37" s="66"/>
      <c r="H37" s="12"/>
      <c r="I37" s="12"/>
    </row>
    <row r="38" spans="4:9" ht="120" x14ac:dyDescent="0.25">
      <c r="D38" s="4"/>
      <c r="E38" s="60" t="s">
        <v>61</v>
      </c>
      <c r="F38" s="28" t="s">
        <v>3</v>
      </c>
      <c r="G38" s="28">
        <v>18</v>
      </c>
      <c r="H38" s="28">
        <v>0</v>
      </c>
      <c r="I38" s="44">
        <f>H38*G38</f>
        <v>0</v>
      </c>
    </row>
    <row r="39" spans="4:9" x14ac:dyDescent="0.25">
      <c r="D39" s="12" t="s">
        <v>46</v>
      </c>
      <c r="E39" s="59" t="s">
        <v>24</v>
      </c>
      <c r="F39" s="66"/>
      <c r="G39" s="67"/>
      <c r="H39" s="59"/>
      <c r="I39" s="59"/>
    </row>
    <row r="40" spans="4:9" ht="30" x14ac:dyDescent="0.25">
      <c r="D40" s="3" t="s">
        <v>62</v>
      </c>
      <c r="E40" s="30" t="s">
        <v>25</v>
      </c>
      <c r="F40" s="2" t="s">
        <v>27</v>
      </c>
      <c r="G40" s="22">
        <v>1</v>
      </c>
      <c r="H40" s="33">
        <v>0</v>
      </c>
      <c r="I40" s="40">
        <f>G40*H40</f>
        <v>0</v>
      </c>
    </row>
    <row r="41" spans="4:9" ht="46.5" customHeight="1" x14ac:dyDescent="0.25">
      <c r="D41" s="3" t="s">
        <v>63</v>
      </c>
      <c r="E41" s="30" t="s">
        <v>26</v>
      </c>
      <c r="F41" s="2" t="s">
        <v>27</v>
      </c>
      <c r="G41" s="22">
        <v>1</v>
      </c>
      <c r="H41" s="33">
        <v>0</v>
      </c>
      <c r="I41" s="40">
        <f>G41*H41</f>
        <v>0</v>
      </c>
    </row>
    <row r="42" spans="4:9" x14ac:dyDescent="0.25">
      <c r="D42" s="24"/>
      <c r="E42" s="8" t="s">
        <v>15</v>
      </c>
      <c r="F42" s="29"/>
      <c r="G42" s="55"/>
      <c r="H42" s="55"/>
      <c r="I42" s="42">
        <f>I41+I40+I38+I36+I35+I33</f>
        <v>0</v>
      </c>
    </row>
    <row r="43" spans="4:9" ht="28.5" x14ac:dyDescent="0.25">
      <c r="D43" s="10">
        <v>6</v>
      </c>
      <c r="E43" s="25" t="s">
        <v>28</v>
      </c>
      <c r="F43" s="26"/>
      <c r="G43" s="26"/>
      <c r="H43" s="57"/>
      <c r="I43" s="14"/>
    </row>
    <row r="44" spans="4:9" x14ac:dyDescent="0.25">
      <c r="D44" s="12" t="s">
        <v>48</v>
      </c>
      <c r="E44" s="13" t="s">
        <v>49</v>
      </c>
      <c r="F44" s="54"/>
      <c r="G44" s="54"/>
      <c r="H44" s="58"/>
      <c r="I44" s="15"/>
    </row>
    <row r="45" spans="4:9" ht="90" x14ac:dyDescent="0.25">
      <c r="D45" s="4"/>
      <c r="E45" s="20" t="s">
        <v>50</v>
      </c>
      <c r="F45" s="2" t="s">
        <v>3</v>
      </c>
      <c r="G45" s="56">
        <v>3</v>
      </c>
      <c r="H45" s="33">
        <v>0</v>
      </c>
      <c r="I45" s="44">
        <f t="shared" ref="I45" si="1">H45*G45</f>
        <v>0</v>
      </c>
    </row>
    <row r="46" spans="4:9" ht="90" x14ac:dyDescent="0.25">
      <c r="D46" s="4"/>
      <c r="E46" s="20" t="s">
        <v>51</v>
      </c>
      <c r="F46" s="2" t="s">
        <v>3</v>
      </c>
      <c r="G46" s="56">
        <v>3</v>
      </c>
      <c r="H46" s="33">
        <v>0</v>
      </c>
      <c r="I46" s="44">
        <f>H46*G46</f>
        <v>0</v>
      </c>
    </row>
    <row r="47" spans="4:9" x14ac:dyDescent="0.25">
      <c r="D47" s="4"/>
      <c r="E47" s="8" t="s">
        <v>17</v>
      </c>
      <c r="F47" s="9"/>
      <c r="G47" s="9"/>
      <c r="H47" s="8"/>
      <c r="I47" s="65">
        <f>I46+I45</f>
        <v>0</v>
      </c>
    </row>
    <row r="48" spans="4:9" x14ac:dyDescent="0.25">
      <c r="D48" s="10">
        <v>7</v>
      </c>
      <c r="E48" s="25" t="s">
        <v>18</v>
      </c>
      <c r="F48" s="26"/>
      <c r="G48" s="27"/>
      <c r="H48" s="27"/>
      <c r="I48" s="45"/>
    </row>
    <row r="49" spans="4:9" ht="102" customHeight="1" x14ac:dyDescent="0.25">
      <c r="D49" s="3">
        <v>7.1</v>
      </c>
      <c r="E49" s="19" t="s">
        <v>54</v>
      </c>
      <c r="F49" s="18" t="s">
        <v>3</v>
      </c>
      <c r="G49" s="24">
        <v>2</v>
      </c>
      <c r="H49" s="33">
        <v>0</v>
      </c>
      <c r="I49" s="39">
        <f>H49*G49</f>
        <v>0</v>
      </c>
    </row>
    <row r="50" spans="4:9" x14ac:dyDescent="0.25">
      <c r="D50" s="4"/>
      <c r="E50" s="8" t="s">
        <v>19</v>
      </c>
      <c r="F50" s="29"/>
      <c r="G50" s="55"/>
      <c r="H50" s="55"/>
      <c r="I50" s="42">
        <f>I49</f>
        <v>0</v>
      </c>
    </row>
    <row r="51" spans="4:9" x14ac:dyDescent="0.25">
      <c r="D51" s="10">
        <v>8</v>
      </c>
      <c r="E51" s="1" t="s">
        <v>21</v>
      </c>
      <c r="F51" s="26"/>
      <c r="G51" s="46"/>
      <c r="H51" s="46"/>
      <c r="I51" s="43"/>
    </row>
    <row r="52" spans="4:9" ht="120" x14ac:dyDescent="0.25">
      <c r="D52" s="3"/>
      <c r="E52" s="21" t="s">
        <v>52</v>
      </c>
      <c r="F52" s="18" t="s">
        <v>16</v>
      </c>
      <c r="G52" s="24">
        <v>2</v>
      </c>
      <c r="H52" s="33">
        <v>0</v>
      </c>
      <c r="I52" s="47">
        <f>H52*G52</f>
        <v>0</v>
      </c>
    </row>
    <row r="53" spans="4:9" x14ac:dyDescent="0.25">
      <c r="D53" s="3"/>
      <c r="E53" s="23" t="s">
        <v>20</v>
      </c>
      <c r="F53" s="29"/>
      <c r="G53" s="41"/>
      <c r="H53" s="48"/>
      <c r="I53" s="49">
        <f>I52</f>
        <v>0</v>
      </c>
    </row>
    <row r="54" spans="4:9" x14ac:dyDescent="0.25">
      <c r="D54" s="3"/>
      <c r="E54" s="31" t="s">
        <v>53</v>
      </c>
      <c r="F54" s="32"/>
      <c r="G54" s="50"/>
      <c r="H54" s="51"/>
      <c r="I54" s="52">
        <f>I53+I50+I47+I42+I30+I24+I16+I10</f>
        <v>0</v>
      </c>
    </row>
    <row r="55" spans="4:9" x14ac:dyDescent="0.25">
      <c r="D55" s="35"/>
      <c r="E55" s="73" t="s">
        <v>76</v>
      </c>
      <c r="F55" s="73"/>
      <c r="G55" s="73"/>
      <c r="H55" s="73"/>
      <c r="I55" s="73"/>
    </row>
  </sheetData>
  <mergeCells count="6">
    <mergeCell ref="E55:I55"/>
    <mergeCell ref="D5:I5"/>
    <mergeCell ref="D7:I7"/>
    <mergeCell ref="E8:I8"/>
    <mergeCell ref="D3:I3"/>
    <mergeCell ref="D4:I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Pierre Mix Ricardy LOUIS</dc:creator>
  <cp:lastModifiedBy>Mathias Pierre</cp:lastModifiedBy>
  <dcterms:created xsi:type="dcterms:W3CDTF">2024-05-20T17:05:39Z</dcterms:created>
  <dcterms:modified xsi:type="dcterms:W3CDTF">2024-10-11T15:35:57Z</dcterms:modified>
</cp:coreProperties>
</file>