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D:\BS La Vallée\DAO Bloc Sanitaire  La Vallée de Jacmel\"/>
    </mc:Choice>
  </mc:AlternateContent>
  <xr:revisionPtr revIDLastSave="0" documentId="13_ncr:1_{57F34B24-5651-4257-B9A0-D56ED7F9B087}" xr6:coauthVersionLast="47" xr6:coauthVersionMax="47" xr10:uidLastSave="{00000000-0000-0000-0000-000000000000}"/>
  <bookViews>
    <workbookView xWindow="-14505" yWindow="585" windowWidth="14610" windowHeight="15585" xr2:uid="{00000000-000D-0000-FFFF-FFFF00000000}"/>
  </bookViews>
  <sheets>
    <sheet name="Tableau recapitulatif" sheetId="1" r:id="rId1"/>
    <sheet name="RCBSL" sheetId="2" r:id="rId2"/>
    <sheet name="CBST"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1" i="3" l="1"/>
  <c r="F79" i="3"/>
  <c r="F46" i="3" l="1"/>
  <c r="F120" i="2"/>
  <c r="F117" i="2"/>
  <c r="F115" i="2"/>
  <c r="F98" i="2"/>
  <c r="F78" i="2"/>
  <c r="F77" i="2"/>
  <c r="F75" i="2"/>
  <c r="F57" i="2"/>
  <c r="F110" i="2"/>
  <c r="F19" i="2"/>
  <c r="F20" i="2"/>
  <c r="F21" i="2"/>
  <c r="F22" i="2"/>
  <c r="F11" i="3"/>
  <c r="F124" i="3"/>
  <c r="F123" i="3"/>
  <c r="F119" i="3"/>
  <c r="F116" i="3"/>
  <c r="F111" i="3"/>
  <c r="F112" i="3" s="1"/>
  <c r="F106" i="3"/>
  <c r="F107" i="3" s="1"/>
  <c r="F100" i="3"/>
  <c r="F102" i="3"/>
  <c r="F96" i="3"/>
  <c r="F94" i="3"/>
  <c r="F92" i="3"/>
  <c r="F90" i="3"/>
  <c r="F88" i="3"/>
  <c r="F73" i="3"/>
  <c r="F77" i="3"/>
  <c r="F71" i="3"/>
  <c r="F69" i="3"/>
  <c r="F67" i="3"/>
  <c r="F82" i="3" s="1"/>
  <c r="F61" i="3"/>
  <c r="F59" i="3"/>
  <c r="F57" i="3"/>
  <c r="F62" i="3" s="1"/>
  <c r="F52" i="3"/>
  <c r="F50" i="3"/>
  <c r="F48" i="3"/>
  <c r="F44" i="3"/>
  <c r="F42" i="3"/>
  <c r="F40" i="3"/>
  <c r="F18" i="3" l="1"/>
  <c r="F9" i="3"/>
  <c r="F69" i="2" l="1"/>
  <c r="F59" i="2"/>
  <c r="F18" i="2"/>
  <c r="F23" i="2" s="1"/>
  <c r="F13" i="2"/>
  <c r="F11" i="2"/>
  <c r="F119" i="2"/>
  <c r="F108" i="2"/>
  <c r="F111" i="2" s="1"/>
  <c r="F102" i="2"/>
  <c r="F104" i="2" s="1"/>
  <c r="F97" i="2"/>
  <c r="F94" i="2"/>
  <c r="F92" i="2"/>
  <c r="F90" i="2"/>
  <c r="F88" i="2"/>
  <c r="F14" i="2" l="1"/>
  <c r="F82" i="2"/>
  <c r="F83" i="2" s="1"/>
  <c r="F67" i="2"/>
  <c r="F65" i="2"/>
  <c r="F55" i="2"/>
  <c r="F53" i="2"/>
  <c r="F60" i="2" s="1"/>
  <c r="F48" i="2"/>
  <c r="F46" i="2"/>
  <c r="F44" i="2"/>
  <c r="F42" i="2"/>
  <c r="F40" i="2"/>
  <c r="F38" i="2"/>
  <c r="F27" i="2"/>
  <c r="F29" i="2"/>
  <c r="F31" i="2"/>
  <c r="F33" i="2"/>
  <c r="F34" i="2" l="1"/>
  <c r="F49" i="2"/>
  <c r="F38" i="3"/>
  <c r="F53" i="3" s="1"/>
  <c r="F33" i="3"/>
  <c r="F31" i="3"/>
  <c r="F29" i="3"/>
  <c r="F27" i="3"/>
  <c r="F25" i="3"/>
  <c r="F23" i="3"/>
  <c r="F16" i="3"/>
  <c r="F19" i="3" s="1"/>
  <c r="F12" i="3"/>
  <c r="F73" i="2" l="1"/>
  <c r="F122" i="2"/>
  <c r="F9" i="1" s="1"/>
  <c r="G9" i="1" s="1"/>
  <c r="K13" i="1" l="1"/>
  <c r="F34" i="3"/>
  <c r="F126" i="3"/>
  <c r="F8" i="1"/>
  <c r="G8" i="1"/>
  <c r="G11" i="1"/>
</calcChain>
</file>

<file path=xl/sharedStrings.xml><?xml version="1.0" encoding="utf-8"?>
<sst xmlns="http://schemas.openxmlformats.org/spreadsheetml/2006/main" count="371" uniqueCount="220">
  <si>
    <t>Chapitre</t>
  </si>
  <si>
    <t>Désignation</t>
  </si>
  <si>
    <t>Unité</t>
  </si>
  <si>
    <t>Qté</t>
  </si>
  <si>
    <t>P. Unitaire</t>
  </si>
  <si>
    <t>Prix total</t>
  </si>
  <si>
    <t xml:space="preserve">ESTIMATION BUDGÉTAIRE </t>
  </si>
  <si>
    <t>Mobilisation, Démolition et Implantation</t>
  </si>
  <si>
    <t>1.1</t>
  </si>
  <si>
    <t>Mobilisation et installation chantier</t>
  </si>
  <si>
    <t>Fft</t>
  </si>
  <si>
    <t>1.4</t>
  </si>
  <si>
    <t>Implantation et piquetage</t>
  </si>
  <si>
    <t>Sous-Total 1: Mobilisation et Implantation</t>
  </si>
  <si>
    <t>Aménagement de terrain</t>
  </si>
  <si>
    <t>2.1</t>
  </si>
  <si>
    <t>Fouille fosse</t>
  </si>
  <si>
    <r>
      <t>m</t>
    </r>
    <r>
      <rPr>
        <vertAlign val="superscript"/>
        <sz val="10"/>
        <rFont val="Calibri"/>
        <family val="2"/>
      </rPr>
      <t>3</t>
    </r>
  </si>
  <si>
    <t>2.2</t>
  </si>
  <si>
    <t>2.3</t>
  </si>
  <si>
    <t xml:space="preserve">Fonçage </t>
  </si>
  <si>
    <t>Sous-Total 2 : Aménagement de terrain</t>
  </si>
  <si>
    <t>Ferraillage</t>
  </si>
  <si>
    <t>lb</t>
  </si>
  <si>
    <r>
      <t xml:space="preserve">Ferraillage des poteaux </t>
    </r>
    <r>
      <rPr>
        <sz val="8"/>
        <color theme="1"/>
        <rFont val="Calibri"/>
        <family val="2"/>
        <scheme val="minor"/>
      </rPr>
      <t>(Fosse et cabine</t>
    </r>
    <r>
      <rPr>
        <sz val="10"/>
        <color theme="1"/>
        <rFont val="Calibri"/>
        <family val="2"/>
        <scheme val="minor"/>
      </rPr>
      <t xml:space="preserve"> ,</t>
    </r>
    <r>
      <rPr>
        <sz val="8"/>
        <color theme="1"/>
        <rFont val="Calibri"/>
        <family val="2"/>
        <scheme val="minor"/>
      </rPr>
      <t>Acier ½’’ et acier 3/8’’)</t>
    </r>
  </si>
  <si>
    <r>
      <t>Ferraillage des ceintures</t>
    </r>
    <r>
      <rPr>
        <sz val="8"/>
        <color theme="1"/>
        <rFont val="Calibri"/>
        <family val="2"/>
        <scheme val="minor"/>
      </rPr>
      <t>(Acier ½’’ et acier 3/8’’)</t>
    </r>
  </si>
  <si>
    <t>Sous-Total 3: Ferraillage</t>
  </si>
  <si>
    <t>Structure en Béton et coffrage</t>
  </si>
  <si>
    <t>Beton linteaux porte et fenetre</t>
  </si>
  <si>
    <t>Sous-Total 4: Structure en Béton et coffrage</t>
  </si>
  <si>
    <t>Maconnerie</t>
  </si>
  <si>
    <t>U</t>
  </si>
  <si>
    <t>Maçonnerie de blocs 15</t>
  </si>
  <si>
    <t>Sous-Total 5: Maconnerie</t>
  </si>
  <si>
    <t>Travaux de Finition</t>
  </si>
  <si>
    <t>Crepissage + Enduits</t>
  </si>
  <si>
    <t>6.1.1</t>
  </si>
  <si>
    <t>Soubassement</t>
  </si>
  <si>
    <r>
      <t>m</t>
    </r>
    <r>
      <rPr>
        <vertAlign val="superscript"/>
        <sz val="10"/>
        <rFont val="Calibri"/>
        <family val="2"/>
      </rPr>
      <t>2</t>
    </r>
  </si>
  <si>
    <t>6.1.2</t>
  </si>
  <si>
    <t>Murs intérieur et exterieurs</t>
  </si>
  <si>
    <t>Cirage parquet</t>
  </si>
  <si>
    <t>Peinture</t>
  </si>
  <si>
    <t>6.3.1</t>
  </si>
  <si>
    <t>6.3.2</t>
  </si>
  <si>
    <t>fft</t>
  </si>
  <si>
    <t>Sous-Total 6:Travaux de Finition</t>
  </si>
  <si>
    <t>Toiture Tole</t>
  </si>
  <si>
    <t>Couverture en tôle</t>
  </si>
  <si>
    <t>Plomberie et Drainage</t>
  </si>
  <si>
    <t>8.2</t>
  </si>
  <si>
    <t>Conduits (Alimentation et évacuation)</t>
  </si>
  <si>
    <t>Ml</t>
  </si>
  <si>
    <t>Evacuation des eaux usées PVC sch40</t>
  </si>
  <si>
    <t>Ventilation et autres installations</t>
  </si>
  <si>
    <t>8.3</t>
  </si>
  <si>
    <t>Appareils Sanitaires et Points d'eau</t>
  </si>
  <si>
    <t>Achat et installation Water Closet (WC Type Gerber/corana)</t>
  </si>
  <si>
    <t>Accessoires de toilette</t>
  </si>
  <si>
    <t>8.4.2</t>
  </si>
  <si>
    <t>Porte papier de qualite</t>
  </si>
  <si>
    <t>Sous-Total 8 : Plomberie</t>
  </si>
  <si>
    <t>Menuiserie</t>
  </si>
  <si>
    <t>Porte en Bois et plywood cabine</t>
  </si>
  <si>
    <t>Sous-Total 9 : Menuiserie</t>
  </si>
  <si>
    <t>Amenagement cours</t>
  </si>
  <si>
    <t>FFt</t>
  </si>
  <si>
    <r>
      <t xml:space="preserve">Parterre devant façade principal </t>
    </r>
    <r>
      <rPr>
        <sz val="8"/>
        <rFont val="Calibri"/>
        <family val="2"/>
        <scheme val="minor"/>
      </rPr>
      <t>(avec gravier concasser et bloc 10 comme separateur)</t>
    </r>
  </si>
  <si>
    <t>Camion d eau pour mettre les fosses en Charge</t>
  </si>
  <si>
    <t>camion</t>
  </si>
  <si>
    <t>Sous-Total 11 : Amenagement cours</t>
  </si>
  <si>
    <t>Total construction 1 bloc sanitaire</t>
  </si>
  <si>
    <t>Base Chateau d'eau</t>
  </si>
  <si>
    <t>Alimentation Chateau d'eau par Reseau DINEPA</t>
  </si>
  <si>
    <t>ml</t>
  </si>
  <si>
    <t>Drainage des eaux de pluies PVC160 PSI (vers le chateau d'eau)</t>
  </si>
  <si>
    <t xml:space="preserve">Distribution d'eau PVC SCH40 (Alimentation des WC en eau, sortant du Chateau d'eau au Bloc) </t>
  </si>
  <si>
    <t>6.3.3</t>
  </si>
  <si>
    <t xml:space="preserve">Peinture des logos </t>
  </si>
  <si>
    <r>
      <t xml:space="preserve">Ferraillage dalle de la fosse </t>
    </r>
    <r>
      <rPr>
        <sz val="8"/>
        <color theme="1"/>
        <rFont val="Calibri"/>
        <family val="2"/>
        <scheme val="minor"/>
      </rPr>
      <t/>
    </r>
  </si>
  <si>
    <t>Maçonnerie de blocs 20 pour la fosse</t>
  </si>
  <si>
    <t>Claustrat</t>
  </si>
  <si>
    <t>construction bloc sanitaire Ternier</t>
  </si>
  <si>
    <t>CONSTRUCTION BLOC SANITAIRE GARE ROUTIERE DE TERNIER</t>
  </si>
  <si>
    <t>Ferrraillage dalle du bloc sanitaire</t>
  </si>
  <si>
    <t>6.1.3</t>
  </si>
  <si>
    <t>Plafond+Bordure</t>
  </si>
  <si>
    <t>Chateau d'eau 400 gallons et accessoires</t>
  </si>
  <si>
    <t>Base Chateau d'eau sur la dalle</t>
  </si>
  <si>
    <t>MAIRIE DE  LA VALLEE DE JACMEL</t>
  </si>
  <si>
    <t>CONSTRUCTION BLOC SANITAIRE MARCHE TERNIER/LENDILOT</t>
  </si>
  <si>
    <t>TABLEAU RECAPITULATIF</t>
  </si>
  <si>
    <t>Prix total HTG</t>
  </si>
  <si>
    <r>
      <t>Ferraillage radier (</t>
    </r>
    <r>
      <rPr>
        <sz val="8"/>
        <color theme="1"/>
        <rFont val="Calibri"/>
        <family val="2"/>
        <scheme val="minor"/>
      </rPr>
      <t>Acier ½’’ double nappe esp@15cm)</t>
    </r>
  </si>
  <si>
    <r>
      <t>Ferraillage Semelle isole</t>
    </r>
    <r>
      <rPr>
        <sz val="8"/>
        <color theme="1"/>
        <rFont val="Calibri"/>
        <family val="2"/>
        <scheme val="minor"/>
      </rPr>
      <t>(Acier ½’’)</t>
    </r>
    <r>
      <rPr>
        <sz val="10"/>
        <color theme="1"/>
        <rFont val="Calibri"/>
        <family val="2"/>
        <scheme val="minor"/>
      </rPr>
      <t xml:space="preserve"> </t>
    </r>
  </si>
  <si>
    <t>TOTAL DU LOT</t>
  </si>
  <si>
    <t>Peinture vynil acrylic / mur</t>
  </si>
  <si>
    <t>Achat et installation lave main ( Type Gerber/corana)</t>
  </si>
  <si>
    <t>Travaux  Divers</t>
  </si>
  <si>
    <t>vidange fosse existante</t>
  </si>
  <si>
    <t>Sous-Total 10 : Travaux divers</t>
  </si>
  <si>
    <t>Parterre devant façade principal</t>
  </si>
  <si>
    <t>Remise en etat initial et deblais/puisard</t>
  </si>
  <si>
    <t>Peinture a l'huile porte</t>
  </si>
  <si>
    <t>7.1.1</t>
  </si>
  <si>
    <t>7.1.2</t>
  </si>
  <si>
    <t>7.1.3</t>
  </si>
  <si>
    <t>7.1.4</t>
  </si>
  <si>
    <t>7.1.5</t>
  </si>
  <si>
    <t>7.2.1</t>
  </si>
  <si>
    <t>7.3.1</t>
  </si>
  <si>
    <t>MAIRIE DE LA VALLEE DE JACMEL</t>
  </si>
  <si>
    <t>Sous-Total 8 : Menuiserie</t>
  </si>
  <si>
    <t>Sous-Total 9 : Travaux Métalliques</t>
  </si>
  <si>
    <t>Sous-Total 10 : Amenagement cours</t>
  </si>
  <si>
    <t>Sous-Total 7 : Plomberie</t>
  </si>
  <si>
    <t>Sous-Total 7:Toiture tole</t>
  </si>
  <si>
    <t>Ce prix remunère la mobilisation et l'installation de chantier.</t>
  </si>
  <si>
    <t>Ce prix renumère la construction de travaux de chantier tels que l'implantation et le piquetage par exemple le dessouchage s'il y a lieu, desherbage, decapage de terrain.</t>
  </si>
  <si>
    <t>Ce prix remunère la mise en place de materiaux drainants devant combler le vide entre les parois de notre construction et la terrain naturel.</t>
  </si>
  <si>
    <t>Ce prix rémunère le mètre cube de fonçage effectué. Il comprend : La fourniture, le transport et la mise en place des matériaux nécessaires pour le fonçage. Il comprend également la main d'oeuvre et toutes sujétions d'exécution comprises. Il s'applique au mètre cube</t>
  </si>
  <si>
    <t>Ce prix rémunère le livre de ferraillage effectué pour le radier. Il comprend : La fourniture, le transport et la mise en place des matériaux nécessaires pour le ferraillage. Il comprend également la main d'oeuvre et toutes sujétions d'exécution comprises. Il s'applique en livres</t>
  </si>
  <si>
    <t>Ce prix rémunère le livre de ferraillage effectué pour les poteaux. Il comprend : La fourniture, le transport et la mise en place des matériaux nécessaires pour le ferraillage. Il comprend également la main d'oeuvre et toutes sujétions d'exécution comprises. Il s'applique en livres</t>
  </si>
  <si>
    <t>Ce prix rémunère le livre de ferraillage effectué pour les 10 semelles isolées. Il comprend : La fourniture, le transport et la mise en place des matériaux nécessaires pour le ferraillage. Il comprend également la main d'oeuvre et toutes sujétions d'exécution comprises. Il s'applique en livres</t>
  </si>
  <si>
    <t>Ce prix rémunère le livre de ferraillage effectué pour les potres de ceintures. Il comprend : La fourniture, le transport et la mise en place des matériaux nécessaires pour le ferraillage. Il comprend également la main d'oeuvre et toutes sujétions d'exécution comprises. Il s'applique en livres</t>
  </si>
  <si>
    <t>Ce prix rémunère la fourniture, le transport et la mise en oeuvre de matériaux et matériel nécessaires pour le beton de propreté ; il s'applique au mètre cube de béton .</t>
  </si>
  <si>
    <t>Ce prix rémunère la fourniture, le transport et la mise en oeuvre de matériaux et matériel nécessaires à l'exécution du béton du radier; il s'applique au mètre cube de béton .</t>
  </si>
  <si>
    <t>Béton de propreté (Q150)</t>
  </si>
  <si>
    <t>Ce prix rémunère la fourniture, le transport et la mise en oeuvre de matériaux et matériel nécessaires à l'exécution des colonnes et coffrage; il s'applique au mètre cube de béton .</t>
  </si>
  <si>
    <t>Ce prix rémunère la fourniture, le transport et la mise en oeuvre de matériaux et matériel nécessaires à l'exécution du béton de ceinture  il s'applique au mètre cube de béton .</t>
  </si>
  <si>
    <t>Béton colonnes et coffrage (Q350)</t>
  </si>
  <si>
    <t>Béton de la dalle de la fosse et coffrage (Q350)</t>
  </si>
  <si>
    <t>Béton des ceintures (Q350)</t>
  </si>
  <si>
    <t>Beton Semelle (Q350)</t>
  </si>
  <si>
    <t>Ce prix rémunère la fourniture, le transport et la mise en oeuvre de matériaux et matériel nécessaires pour le béton de la semelle ; il s'applique au mètre cube de béton .</t>
  </si>
  <si>
    <t>Ce prix rémunère la fourniture, le transport et la mise en oeuvre de matériaux et matériel nécessaires pour les lainteaux des portes et fenetres ; il s'applique au mètre cube de béton .</t>
  </si>
  <si>
    <t>Ce prix remunere l'achat et l'elevation de la cage de protection des usagers du bloc sanitaire ainsi que la main d'œuvre; il s'applique à l'unité.</t>
  </si>
  <si>
    <t>Ce prix remunere l'achat de matériaux pour les fentres ainsi que les mains d'œuvre et tout sujetions; il s'applique à l'unité.</t>
  </si>
  <si>
    <t>Le prix  s'applique aux enduits et crépissage des murs intérieurs et extérieurs; le prix s'applique à l'unité de surface.</t>
  </si>
  <si>
    <t>Le prix  s'applique au curage du parquet; le prix s'applique l'unité de surface.</t>
  </si>
  <si>
    <t>Ce prix rémunère la fourniture le transport, la livraison à pied d'oeuvre et la mise en place de la peinture pour les murs exterieurs et interieurs. Il inclut la main-d'oeuvre, le matériel, et les matériaux accessoires nécessaires et toute sujétions d'exécution. Il s'applique au mètre carré.</t>
  </si>
  <si>
    <t>Ce prix rémunère la fourniture le transport, la livraison à pied d'oeuvre et la mise en place de la peinture pour les portes, fenetres et rampe de protection. Il inclut la main-d'oeuvre, le matériel, et les matériaux accessoires nécessaires et toute sujétions d'exécution. Ce prix est forfaitaire.</t>
  </si>
  <si>
    <t>Ce prix rémunère la fourniture le transport, la livraison à pied d'oeuvre et la mise en place du couvert en tole du bloc sanitaire. Il inclut la main-d'oeuvre, le matériel, et les matériaux accessoires nécessaires et toute sujétions d'exécution. Ce prix s'applique au mètre carré.</t>
  </si>
  <si>
    <t>Ce prix rémunère l'achat de tuyauterie pour l'évacuation des eaux usées, il couvre aussi la main d'œuvre et toute sujetion d'execution. Ce prix est forfaitaire.</t>
  </si>
  <si>
    <t>Ce prix rémunère l'achat de tuyauterie de drainage des eaux de pluie du toitt vers une rigole. Il couvre aussi la main d'œuvre et tout sujetion supplementaire. Il s'aplique au mètre linéaire.</t>
  </si>
  <si>
    <t>Ce prix remunère l'acquisition de matériels pour la ventilation du bloc sanitaire. Il couvre aussi la main d'œuvre et toute sujétion. Le prix est forfaitaire.</t>
  </si>
  <si>
    <t>Ce prix remunère l'achat d'un réservoir de 400 gallons, sa mise en œuvre, la main d'œuvre et toute sujetion. Ce prix s'applique à l'unité.</t>
  </si>
  <si>
    <t>8.5</t>
  </si>
  <si>
    <t>Ce prix remunère l'aquisition, l'installation, la main  d'œuvre et toute sujétion des Water Closet pour le bloc sanitaire. Il s'applique à l'unité.</t>
  </si>
  <si>
    <t>Ce prix rémunère la fourniture et l'installation de portes en bois et plywood conformément aux plans. Il comprend la fourniture d'encadrement, de couvre joints, quincaillerie, serrurerie et toutes sujétions. Il s’applique au forfait.</t>
  </si>
  <si>
    <t>Ce prix rémunère l'aménagement de espace après construction. Il couvre les frais de remise en état initial, la main d'œuvre et toutes sujétions. Le prix est forfaitaire.</t>
  </si>
  <si>
    <t>Ce prix remunère l'aménagement de la façade principale du boc sanitaire par la pose de gravier concassé et de bloc 10 servant de séparateur. Ce prix couvre aussi la main d'œuvre te toute sujetions. Ce prix est forfaitaire.</t>
  </si>
  <si>
    <t>1.2</t>
  </si>
  <si>
    <t>Remblai derrière bloc</t>
  </si>
  <si>
    <t>Fonçage</t>
  </si>
  <si>
    <t>10.1</t>
  </si>
  <si>
    <t>10.3</t>
  </si>
  <si>
    <t>Ce prix remunère la mise en œuvre du socle supportant le château d'eau. Il couvre la construction, la main d'oeuvre et toutes sujétions. Le prix s'applique à l'unité.</t>
  </si>
  <si>
    <t>Ce prix rémunère le prix de vidange des fosse pour sa réhabilitation. Ce prix est forfaitaire.</t>
  </si>
  <si>
    <t>11.1</t>
  </si>
  <si>
    <t>11.2</t>
  </si>
  <si>
    <t>11.3</t>
  </si>
  <si>
    <t>CONSTRUCTION BLOC SANITAIRE A MUSAC (MARCHE LENDILOT)</t>
  </si>
  <si>
    <t>rehabilitation d'un bloc sanitaire à Musac (marché Lendilot/</t>
  </si>
  <si>
    <t>Ce prix remunère les travaux de fouilles des fosses et d'implantion, la main d'œuvre et toute sujétion. Ce prix s'applique au mètre cube.</t>
  </si>
  <si>
    <t>3.1</t>
  </si>
  <si>
    <t>3.2</t>
  </si>
  <si>
    <t>3.3</t>
  </si>
  <si>
    <t>3.4</t>
  </si>
  <si>
    <t>3.5</t>
  </si>
  <si>
    <t>3.6</t>
  </si>
  <si>
    <r>
      <t xml:space="preserve">Ferraillage des poteaux </t>
    </r>
    <r>
      <rPr>
        <sz val="8"/>
        <color theme="1"/>
        <rFont val="Calibri"/>
        <family val="2"/>
        <scheme val="minor"/>
      </rPr>
      <t>(Fosse et cabine</t>
    </r>
    <r>
      <rPr>
        <sz val="10"/>
        <color theme="1"/>
        <rFont val="Calibri"/>
        <family val="2"/>
        <scheme val="minor"/>
      </rPr>
      <t xml:space="preserve">, </t>
    </r>
    <r>
      <rPr>
        <sz val="8"/>
        <color theme="1"/>
        <rFont val="Calibri"/>
        <family val="2"/>
        <scheme val="minor"/>
      </rPr>
      <t>Acier ½’’ et acier 3/8’’)</t>
    </r>
  </si>
  <si>
    <t>Ce prix rémunère le livre de ferraillage effectué pour les semelles isolées. Il comprend : La fourniture, le transport et la mise en place des matériaux nécessaires pour le ferraillage. Il comprend également la main d'oeuvre et toutes sujétions d'exécution comprises. Il s'applique en livres</t>
  </si>
  <si>
    <t>Ce prix rémunère le livre de ferraillage effectué pour le dalle du bloc sanitaire. Il comprend : La fourniture, le transport et la mise en place des matériaux nécessaires pour le ferraillage. Il comprend également la main d'oeuvre et toutes sujétions d'exécution comprises. Il s'applique en livres</t>
  </si>
  <si>
    <t>Ce prix rémunère le livre de ferraillage effectué pour les poutres de ceinture. Il comprend : La fourniture, le transport et la mise en place des matériaux nécessaires pour le ferraillage. Il comprend également la main d'oeuvre et toutes sujétions d'exécution comprises. Il s'applique en livres</t>
  </si>
  <si>
    <t>Béton radier et coffrage(Q200)</t>
  </si>
  <si>
    <t>Ce prix rémunère la fourniture, le transport, la main d'œuvre et la mise en oeuvre de matériaux et matériel nécessaires pour le béton de propreté ; il s'applique au mètre cube de béton .</t>
  </si>
  <si>
    <t>Ce prix rémunère la fourniture, le transport, la main d'oeuvre et la mise en oeuvre de matériaux et matériel nécessaires pour le béton du radier ainsi que son coffrage ; il s'applique au mètre cube de béton .</t>
  </si>
  <si>
    <t>Ce prix rémunère la fourniture, le transport, la main d'œuvre et la mise en oeuvre de matériaux et matériel nécessaires pour le béton la dalle de la fosse ainsi que son coffrage ; il s'applique au mètre cube de béton .</t>
  </si>
  <si>
    <t>Ce prix rémunère la fourniture, le transport, la main d'œuvre et la mise en oeuvre de matériaux et matériel nécessaires pour le béton des colonnes ainsi que leur coffrage ; il s'applique au mètre cube de béton .</t>
  </si>
  <si>
    <t>Ce prix rémunère la fourniture, le transport, la main d'œuvre et la mise en oeuvre de matériaux et matériel nécessaires pour le béton de la dalle de la fosse ainsi que son coffrage ; il s'applique au mètre cube de béton .</t>
  </si>
  <si>
    <t>Béton de la dalle du bloc et coffrage (Q350)</t>
  </si>
  <si>
    <t>Ce prix rémunère la fourniture, le transport, la main d'œuvre et la mise en oeuvre de matériaux et matériel nécessaires pour le béton des semelles isolées ainsi; il s'applique au mètre cube de béton .</t>
  </si>
  <si>
    <t>Ce prix rémunère la fourniture, le transport, la main d'œuvre et la mise en oeuvre de matériaux et matériel nécessaires pour le béton des ceintures ainsi que son coffrage ; il s'applique au mètre cube de béton .</t>
  </si>
  <si>
    <t>Ce prix rémunère la fourniture, le transport, la main d'œuvre et la mise en oeuvre de matériaux et matériel nécessaires pour le béton des linteaux et portes; il s'applique au mètre cube de béton .</t>
  </si>
  <si>
    <t>Ce prix remunere l'achat et l'elevation de la fosse sanitaire ainsi que la main d'œuvre; il s'applique à l'unité.</t>
  </si>
  <si>
    <t>Ce prix remunere l'achat, la main d'œuvre  et la mise en œuvre de claustra pour les fenetres; il s'applique à l'unité.</t>
  </si>
  <si>
    <t>Le prix  s'applique aux enduits et crepissage du soubassemement pour en assurer l'etanchéité. Le prix s'applique à la surface.</t>
  </si>
  <si>
    <t>Le prix  s'applique aux enduits et crepissage du soubassemement pour en assurer l'etanchéité, la mise en œuvre, la main d'eaouvre et toute sujétion. Le prix s'applique à l'unité de surface.</t>
  </si>
  <si>
    <t>Le prix  s'applique aux enduits et crépissage des murs intérieurs et extérieurs, la mise en œuvre, la main d'eaouvre et toute sujétion; le prix s'applique à l'unité de surface.</t>
  </si>
  <si>
    <t>Le prix  s'applique aux enduits et crépissage du lafond et des bordures du bloc sanitaire, la mise en œuvre, la main d'eaouvre et toute sujétion; le prix s'applique à l'unité de surface.</t>
  </si>
  <si>
    <t>Le prix  s'applique au curage du parquet, sa mise en œuvre, la main d'œuvre et toute sujétion; le prix s'applique l'unité de surface.</t>
  </si>
  <si>
    <t>Ce prix rémunère la fourniture le transport, la livraison à pied d'oeuvre et la mise en place de la peinture pour les logos. Il inclut la main-d'oeuvre, le matériel, et les matériaux accessoires nécessaires et toute sujétions d'exécution. Ce prix est forfaitaire.</t>
  </si>
  <si>
    <t>Ce prix rémunère l'achat de tuyauterie pour l'alimentation en eau des WC en eau en provenance du chateau d'eau. Il couvre aussi la main d'œuvre et tout sujetion supplementaire. Il s'aplique au mètre linéaire.</t>
  </si>
  <si>
    <t>Ce prix remunère l'achat d'un réservoir de 400 gallons et accessoires, sa mise en œuvre, la main d'œuvre et toute sujetion. Ce prix s'applique à l'unité.</t>
  </si>
  <si>
    <t>Ce prix rémunère l'achat, l'installation, la main d'œuvre et toute sujétion pour les lave-mains. Il s'applique à l'unité.</t>
  </si>
  <si>
    <t>Ce prix rémunère l'achat de porte papier. Il couvre aussi la manutention, la main d'œuvre et toute sujétion. Il s'applique à l'unité.</t>
  </si>
  <si>
    <t>Ce prix rémunère l'aquisition de camions d'eau pour vérifier l'étanchéité des fosses. Il comprend le transport, la main d'œuvre et la vidange des fosses préalablement remplies et toute sujétion. Ce prix s'applique au camion.</t>
  </si>
  <si>
    <t>Ce prix remunère la mise en œuvre du socle supportant le château d'eau. Il couvre la construction, la main d'oeuvre et toutes sujétions. Le prix est forfaitaire.</t>
  </si>
  <si>
    <t>m3</t>
  </si>
  <si>
    <t>Ferraillage  Poutre ,Libage ( avec Acier 1/2",3/8)</t>
  </si>
  <si>
    <t>Ce prix rémunère le livre de ferraillage effectué pour les poutres . Il comprend : La fourniture, le transport et la mise en place des matériaux nécessaires pour le ferraillage. Il comprend également la main d'oeuvre et toutes sujétions d'exécution comprises. Il s'applique en livres</t>
  </si>
  <si>
    <r>
      <t>Ferraillage Semelle isolé</t>
    </r>
    <r>
      <rPr>
        <sz val="8"/>
        <color theme="1"/>
        <rFont val="Calibri"/>
        <family val="2"/>
        <scheme val="minor"/>
      </rPr>
      <t>(Acier ½’’ )</t>
    </r>
    <r>
      <rPr>
        <sz val="10"/>
        <color theme="1"/>
        <rFont val="Calibri"/>
        <family val="2"/>
        <scheme val="minor"/>
      </rPr>
      <t xml:space="preserve"> </t>
    </r>
  </si>
  <si>
    <t>Béton Poutre et Libage (Q350)</t>
  </si>
  <si>
    <t>Béton colonnes  (Q350)</t>
  </si>
  <si>
    <t>4.4</t>
  </si>
  <si>
    <t>Béton Semelle (Q350)</t>
  </si>
  <si>
    <t>Béton de parquet   (Q350)</t>
  </si>
  <si>
    <t xml:space="preserve">Reparation de sièges </t>
  </si>
  <si>
    <t>Peinture a l'huile / fenetre /porte</t>
  </si>
  <si>
    <t>8.1</t>
  </si>
  <si>
    <t>8.4</t>
  </si>
  <si>
    <t>Porte en fer forgé ( A l'entrée du bloc)</t>
  </si>
  <si>
    <t>Ce prix remunère la mise en œuvre des travaux liés à la rampe d'accès. Il couvre sa mise en œuvre, la main d'œuvre te toute sujétion. Le prix est forfaitaire .</t>
  </si>
  <si>
    <t>Rampe entrée en maconnerie et Garde corps</t>
  </si>
  <si>
    <t>Maconnerie de blocs 20</t>
  </si>
  <si>
    <t>Ce prix remunère l'achat et l'elevation de la cage de protection des usagers du bloc sanitaire,la construction de la rampe  ainsi que la main d'œuvre; il s'applique à l'unité.</t>
  </si>
  <si>
    <t>Ce prix rémunère à l'achat des matériaux et materiels necessaires pour la réparation des sièges ( selon les prescits techniques )</t>
  </si>
  <si>
    <t>Ce prix remunere l'achat et a la construction de la fondation et le  mur de soubassement  ainsi que la main d'œuvre; il s'applique à l'unité.</t>
  </si>
  <si>
    <t>FF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</si>
</sst>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14" x14ac:knownFonts="1">
    <font>
      <sz val="11"/>
      <color theme="1"/>
      <name val="Calibri"/>
      <family val="2"/>
      <scheme val="minor"/>
    </font>
    <font>
      <b/>
      <sz val="11"/>
      <color theme="0"/>
      <name val="Calibri"/>
      <family val="2"/>
      <scheme val="minor"/>
    </font>
    <font>
      <b/>
      <sz val="11"/>
      <color theme="1"/>
      <name val="Calibri"/>
      <family val="2"/>
      <scheme val="minor"/>
    </font>
    <font>
      <b/>
      <sz val="12"/>
      <color theme="0"/>
      <name val="Calibri"/>
      <family val="2"/>
      <scheme val="minor"/>
    </font>
    <font>
      <b/>
      <sz val="12"/>
      <name val="Calibri"/>
      <family val="2"/>
      <scheme val="minor"/>
    </font>
    <font>
      <b/>
      <sz val="10"/>
      <color theme="0"/>
      <name val="Calibri"/>
      <family val="2"/>
      <scheme val="minor"/>
    </font>
    <font>
      <sz val="10"/>
      <name val="Calibri"/>
      <family val="2"/>
      <scheme val="minor"/>
    </font>
    <font>
      <b/>
      <sz val="10"/>
      <name val="Calibri"/>
      <family val="2"/>
      <scheme val="minor"/>
    </font>
    <font>
      <sz val="10"/>
      <color theme="1"/>
      <name val="Calibri"/>
      <family val="2"/>
      <scheme val="minor"/>
    </font>
    <font>
      <sz val="8"/>
      <name val="Calibri"/>
      <family val="2"/>
      <scheme val="minor"/>
    </font>
    <font>
      <vertAlign val="superscript"/>
      <sz val="10"/>
      <name val="Calibri"/>
      <family val="2"/>
    </font>
    <font>
      <sz val="8"/>
      <color theme="1"/>
      <name val="Calibri"/>
      <family val="2"/>
      <scheme val="minor"/>
    </font>
    <font>
      <b/>
      <sz val="10"/>
      <color theme="1"/>
      <name val="Calibri"/>
      <family val="2"/>
      <scheme val="minor"/>
    </font>
    <font>
      <sz val="10"/>
      <color rgb="FFFF0000"/>
      <name val="Calibri"/>
      <family val="2"/>
      <scheme val="minor"/>
    </font>
  </fonts>
  <fills count="7">
    <fill>
      <patternFill patternType="none"/>
    </fill>
    <fill>
      <patternFill patternType="gray125"/>
    </fill>
    <fill>
      <patternFill patternType="solid">
        <fgColor theme="3" tint="-0.499984740745262"/>
        <bgColor indexed="64"/>
      </patternFill>
    </fill>
    <fill>
      <patternFill patternType="solid">
        <fgColor theme="8" tint="0.59999389629810485"/>
        <bgColor indexed="64"/>
      </patternFill>
    </fill>
    <fill>
      <patternFill patternType="solid">
        <fgColor theme="4" tint="-0.499984740745262"/>
        <bgColor indexed="64"/>
      </patternFill>
    </fill>
    <fill>
      <patternFill patternType="solid">
        <fgColor theme="0"/>
        <bgColor indexed="64"/>
      </patternFill>
    </fill>
    <fill>
      <patternFill patternType="solid">
        <fgColor rgb="FF00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1">
    <xf numFmtId="0" fontId="0" fillId="0" borderId="0" xfId="0"/>
    <xf numFmtId="0" fontId="5" fillId="4" borderId="1" xfId="0" applyFont="1" applyFill="1" applyBorder="1" applyAlignment="1">
      <alignment horizontal="center"/>
    </xf>
    <xf numFmtId="0" fontId="0" fillId="0" borderId="1" xfId="0" applyBorder="1"/>
    <xf numFmtId="0" fontId="0" fillId="0" borderId="1" xfId="0" applyBorder="1" applyAlignment="1">
      <alignment wrapText="1"/>
    </xf>
    <xf numFmtId="4" fontId="0" fillId="0" borderId="1" xfId="0" applyNumberFormat="1" applyBorder="1"/>
    <xf numFmtId="43" fontId="0" fillId="0" borderId="1" xfId="0" applyNumberFormat="1" applyBorder="1"/>
    <xf numFmtId="43" fontId="1" fillId="4" borderId="1" xfId="0" applyNumberFormat="1" applyFont="1" applyFill="1" applyBorder="1"/>
    <xf numFmtId="43" fontId="0" fillId="0" borderId="0" xfId="0" applyNumberFormat="1"/>
    <xf numFmtId="0" fontId="6" fillId="0" borderId="1" xfId="0" applyFont="1" applyBorder="1"/>
    <xf numFmtId="0" fontId="7" fillId="3" borderId="1" xfId="0" applyFont="1" applyFill="1" applyBorder="1" applyAlignment="1">
      <alignment horizontal="center"/>
    </xf>
    <xf numFmtId="0" fontId="7" fillId="3" borderId="1" xfId="0" applyFont="1" applyFill="1" applyBorder="1"/>
    <xf numFmtId="0" fontId="6" fillId="3" borderId="1" xfId="0" applyFont="1" applyFill="1" applyBorder="1"/>
    <xf numFmtId="43" fontId="6" fillId="3" borderId="1" xfId="0" applyNumberFormat="1" applyFont="1" applyFill="1" applyBorder="1"/>
    <xf numFmtId="43" fontId="7" fillId="3" borderId="1" xfId="0" applyNumberFormat="1" applyFont="1" applyFill="1" applyBorder="1"/>
    <xf numFmtId="0" fontId="7" fillId="3" borderId="1" xfId="0" applyFont="1" applyFill="1" applyBorder="1" applyAlignment="1">
      <alignment horizontal="center" vertical="center"/>
    </xf>
    <xf numFmtId="0" fontId="7" fillId="0" borderId="1" xfId="0" applyFont="1" applyBorder="1" applyAlignment="1">
      <alignment horizontal="left" vertical="center"/>
    </xf>
    <xf numFmtId="4" fontId="7" fillId="3" borderId="1" xfId="0" applyNumberFormat="1" applyFont="1" applyFill="1" applyBorder="1"/>
    <xf numFmtId="0" fontId="8" fillId="0" borderId="1" xfId="0" applyFont="1" applyBorder="1"/>
    <xf numFmtId="0" fontId="7" fillId="0" borderId="1" xfId="0" applyFont="1" applyBorder="1" applyAlignment="1">
      <alignment horizontal="right"/>
    </xf>
    <xf numFmtId="0" fontId="7" fillId="0" borderId="1" xfId="0" applyFont="1" applyBorder="1"/>
    <xf numFmtId="0" fontId="7" fillId="0" borderId="1" xfId="0" applyFont="1" applyBorder="1" applyAlignment="1">
      <alignment vertical="center"/>
    </xf>
    <xf numFmtId="0" fontId="8" fillId="3" borderId="1" xfId="0" applyFont="1" applyFill="1" applyBorder="1"/>
    <xf numFmtId="43" fontId="8" fillId="3" borderId="1" xfId="0" applyNumberFormat="1" applyFont="1" applyFill="1" applyBorder="1"/>
    <xf numFmtId="0" fontId="8" fillId="5" borderId="1" xfId="0" applyFont="1" applyFill="1" applyBorder="1"/>
    <xf numFmtId="0" fontId="7" fillId="5" borderId="1" xfId="0" applyFont="1" applyFill="1" applyBorder="1"/>
    <xf numFmtId="43" fontId="8" fillId="5" borderId="1" xfId="0" applyNumberFormat="1" applyFont="1" applyFill="1" applyBorder="1"/>
    <xf numFmtId="0" fontId="12" fillId="3" borderId="1" xfId="0" applyFont="1" applyFill="1" applyBorder="1"/>
    <xf numFmtId="0" fontId="8" fillId="0" borderId="7" xfId="0" applyFont="1" applyBorder="1"/>
    <xf numFmtId="4" fontId="3" fillId="4" borderId="1" xfId="0" applyNumberFormat="1" applyFont="1" applyFill="1" applyBorder="1"/>
    <xf numFmtId="0" fontId="6" fillId="6" borderId="1" xfId="0" applyFont="1" applyFill="1" applyBorder="1" applyAlignment="1">
      <alignment horizontal="right"/>
    </xf>
    <xf numFmtId="0" fontId="6" fillId="6" borderId="1" xfId="0" applyFont="1" applyFill="1" applyBorder="1"/>
    <xf numFmtId="43" fontId="8" fillId="6" borderId="1" xfId="0" applyNumberFormat="1" applyFont="1" applyFill="1" applyBorder="1"/>
    <xf numFmtId="0" fontId="6" fillId="6" borderId="1" xfId="0" applyFont="1" applyFill="1" applyBorder="1" applyAlignment="1">
      <alignment wrapText="1"/>
    </xf>
    <xf numFmtId="4" fontId="6" fillId="6" borderId="1" xfId="0" applyNumberFormat="1" applyFont="1" applyFill="1" applyBorder="1"/>
    <xf numFmtId="2" fontId="6" fillId="6" borderId="1" xfId="0" applyNumberFormat="1" applyFont="1" applyFill="1" applyBorder="1"/>
    <xf numFmtId="43" fontId="6" fillId="6" borderId="1" xfId="0" applyNumberFormat="1" applyFont="1" applyFill="1" applyBorder="1"/>
    <xf numFmtId="0" fontId="8" fillId="6" borderId="1" xfId="0" applyFont="1" applyFill="1" applyBorder="1" applyAlignment="1">
      <alignment wrapText="1"/>
    </xf>
    <xf numFmtId="0" fontId="8" fillId="6" borderId="1" xfId="0" applyFont="1" applyFill="1" applyBorder="1"/>
    <xf numFmtId="2" fontId="8" fillId="6" borderId="1" xfId="0" applyNumberFormat="1" applyFont="1" applyFill="1" applyBorder="1"/>
    <xf numFmtId="4" fontId="8" fillId="6" borderId="1" xfId="0" applyNumberFormat="1" applyFont="1" applyFill="1" applyBorder="1"/>
    <xf numFmtId="0" fontId="0" fillId="6" borderId="1" xfId="0" applyFill="1" applyBorder="1"/>
    <xf numFmtId="164" fontId="8" fillId="6" borderId="1" xfId="0" applyNumberFormat="1" applyFont="1" applyFill="1" applyBorder="1"/>
    <xf numFmtId="0" fontId="7" fillId="6" borderId="1" xfId="0" applyFont="1" applyFill="1" applyBorder="1" applyAlignment="1">
      <alignment horizontal="right"/>
    </xf>
    <xf numFmtId="0" fontId="7" fillId="6" borderId="1" xfId="0" applyFont="1" applyFill="1" applyBorder="1"/>
    <xf numFmtId="43" fontId="0" fillId="6" borderId="1" xfId="0" applyNumberFormat="1" applyFill="1" applyBorder="1"/>
    <xf numFmtId="0" fontId="8" fillId="6" borderId="6" xfId="0" applyFont="1" applyFill="1" applyBorder="1"/>
    <xf numFmtId="0" fontId="8" fillId="6" borderId="5" xfId="0" applyFont="1" applyFill="1" applyBorder="1"/>
    <xf numFmtId="43" fontId="8" fillId="6" borderId="5" xfId="0" applyNumberFormat="1" applyFont="1" applyFill="1" applyBorder="1"/>
    <xf numFmtId="0" fontId="6" fillId="6" borderId="5" xfId="0" applyFont="1" applyFill="1" applyBorder="1" applyAlignment="1">
      <alignment wrapText="1"/>
    </xf>
    <xf numFmtId="0" fontId="6" fillId="6" borderId="1" xfId="0" applyFont="1" applyFill="1" applyBorder="1" applyAlignment="1">
      <alignment vertical="top" wrapText="1"/>
    </xf>
    <xf numFmtId="0" fontId="7" fillId="3" borderId="1" xfId="0" applyFont="1" applyFill="1" applyBorder="1" applyAlignment="1">
      <alignment wrapText="1"/>
    </xf>
    <xf numFmtId="4" fontId="7" fillId="0" borderId="1" xfId="0" applyNumberFormat="1" applyFont="1" applyBorder="1"/>
    <xf numFmtId="0" fontId="0" fillId="6" borderId="0" xfId="0" applyFill="1"/>
    <xf numFmtId="0" fontId="8" fillId="6" borderId="5" xfId="0" applyFont="1" applyFill="1" applyBorder="1" applyAlignment="1">
      <alignment wrapText="1"/>
    </xf>
    <xf numFmtId="43" fontId="13" fillId="6" borderId="1" xfId="0" applyNumberFormat="1" applyFont="1" applyFill="1" applyBorder="1"/>
    <xf numFmtId="0" fontId="3" fillId="2" borderId="1" xfId="0" applyFont="1" applyFill="1" applyBorder="1" applyAlignment="1">
      <alignment horizontal="center"/>
    </xf>
    <xf numFmtId="0" fontId="4" fillId="3" borderId="1" xfId="0" applyFont="1" applyFill="1" applyBorder="1" applyAlignment="1">
      <alignment horizontal="center"/>
    </xf>
    <xf numFmtId="0" fontId="1"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3" fillId="4" borderId="1" xfId="0" applyFont="1" applyFill="1" applyBorder="1"/>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K13"/>
  <sheetViews>
    <sheetView tabSelected="1" workbookViewId="0">
      <selection activeCell="H11" sqref="H11"/>
    </sheetView>
  </sheetViews>
  <sheetFormatPr defaultColWidth="11.42578125" defaultRowHeight="15" x14ac:dyDescent="0.25"/>
  <cols>
    <col min="3" max="3" width="15.85546875" bestFit="1" customWidth="1"/>
    <col min="6" max="6" width="16.42578125" customWidth="1"/>
    <col min="7" max="7" width="15.7109375" customWidth="1"/>
    <col min="10" max="10" width="15.5703125" customWidth="1"/>
  </cols>
  <sheetData>
    <row r="3" spans="2:11" ht="15.75" x14ac:dyDescent="0.25">
      <c r="B3" s="55" t="s">
        <v>89</v>
      </c>
      <c r="C3" s="55"/>
      <c r="D3" s="55"/>
      <c r="E3" s="55"/>
      <c r="F3" s="55"/>
      <c r="G3" s="55"/>
    </row>
    <row r="4" spans="2:11" ht="15.75" x14ac:dyDescent="0.25">
      <c r="B4" s="56" t="s">
        <v>90</v>
      </c>
      <c r="C4" s="56"/>
      <c r="D4" s="56"/>
      <c r="E4" s="56"/>
      <c r="F4" s="56"/>
      <c r="G4" s="56"/>
    </row>
    <row r="5" spans="2:11" ht="15.75" x14ac:dyDescent="0.25">
      <c r="B5" s="55" t="s">
        <v>91</v>
      </c>
      <c r="C5" s="55"/>
      <c r="D5" s="55"/>
      <c r="E5" s="55"/>
      <c r="F5" s="55"/>
      <c r="G5" s="55"/>
    </row>
    <row r="7" spans="2:11" x14ac:dyDescent="0.25">
      <c r="B7" s="1" t="s">
        <v>0</v>
      </c>
      <c r="C7" s="1" t="s">
        <v>1</v>
      </c>
      <c r="D7" s="1" t="s">
        <v>2</v>
      </c>
      <c r="E7" s="1" t="s">
        <v>3</v>
      </c>
      <c r="F7" s="1" t="s">
        <v>4</v>
      </c>
      <c r="G7" s="1" t="s">
        <v>92</v>
      </c>
    </row>
    <row r="8" spans="2:11" ht="45" x14ac:dyDescent="0.25">
      <c r="B8" s="2">
        <v>1</v>
      </c>
      <c r="C8" s="3" t="s">
        <v>82</v>
      </c>
      <c r="D8" s="2" t="s">
        <v>31</v>
      </c>
      <c r="E8" s="2">
        <v>1</v>
      </c>
      <c r="F8" s="4">
        <f ca="1">CBST!F126</f>
        <v>0</v>
      </c>
      <c r="G8" s="5">
        <f ca="1">F8*E8</f>
        <v>0</v>
      </c>
    </row>
    <row r="9" spans="2:11" ht="75" x14ac:dyDescent="0.25">
      <c r="B9" s="2">
        <v>2</v>
      </c>
      <c r="C9" s="3" t="s">
        <v>163</v>
      </c>
      <c r="D9" s="2" t="s">
        <v>31</v>
      </c>
      <c r="E9" s="2">
        <v>1</v>
      </c>
      <c r="F9" s="4">
        <f>RCBSL!F122</f>
        <v>0</v>
      </c>
      <c r="G9" s="5">
        <f>F9*E9</f>
        <v>0</v>
      </c>
    </row>
    <row r="10" spans="2:11" x14ac:dyDescent="0.25">
      <c r="B10" s="2"/>
      <c r="C10" s="2"/>
      <c r="D10" s="2"/>
      <c r="E10" s="2"/>
      <c r="F10" s="2"/>
      <c r="G10" s="2"/>
    </row>
    <row r="11" spans="2:11" x14ac:dyDescent="0.25">
      <c r="B11" s="57" t="s">
        <v>95</v>
      </c>
      <c r="C11" s="58"/>
      <c r="D11" s="58"/>
      <c r="E11" s="58"/>
      <c r="F11" s="59"/>
      <c r="G11" s="6">
        <f ca="1">G8+G9</f>
        <v>0</v>
      </c>
    </row>
    <row r="13" spans="2:11" x14ac:dyDescent="0.25">
      <c r="K13" s="7">
        <f>J11*0.15</f>
        <v>0</v>
      </c>
    </row>
  </sheetData>
  <mergeCells count="4">
    <mergeCell ref="B3:G3"/>
    <mergeCell ref="B4:G4"/>
    <mergeCell ref="B5:G5"/>
    <mergeCell ref="B11:F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122"/>
  <sheetViews>
    <sheetView topLeftCell="A103" zoomScale="90" zoomScaleNormal="90" workbookViewId="0">
      <selection activeCell="H115" sqref="H115"/>
    </sheetView>
  </sheetViews>
  <sheetFormatPr defaultColWidth="11.42578125" defaultRowHeight="15" x14ac:dyDescent="0.25"/>
  <cols>
    <col min="2" max="2" width="46.7109375" customWidth="1"/>
    <col min="3" max="3" width="6.28515625" bestFit="1" customWidth="1"/>
    <col min="4" max="4" width="6.7109375" bestFit="1" customWidth="1"/>
    <col min="5" max="5" width="11.140625" bestFit="1" customWidth="1"/>
    <col min="6" max="6" width="13.5703125" customWidth="1"/>
  </cols>
  <sheetData>
    <row r="3" spans="1:6" ht="15.75" x14ac:dyDescent="0.25">
      <c r="A3" s="55" t="s">
        <v>89</v>
      </c>
      <c r="B3" s="55"/>
      <c r="C3" s="55"/>
      <c r="D3" s="55"/>
      <c r="E3" s="55"/>
      <c r="F3" s="55"/>
    </row>
    <row r="4" spans="1:6" ht="15.75" x14ac:dyDescent="0.25">
      <c r="A4" s="56" t="s">
        <v>162</v>
      </c>
      <c r="B4" s="56"/>
      <c r="C4" s="56"/>
      <c r="D4" s="56"/>
      <c r="E4" s="56"/>
      <c r="F4" s="56"/>
    </row>
    <row r="5" spans="1:6" ht="15.75" x14ac:dyDescent="0.25">
      <c r="A5" s="55" t="s">
        <v>6</v>
      </c>
      <c r="B5" s="55"/>
      <c r="C5" s="55"/>
      <c r="D5" s="55"/>
      <c r="E5" s="55"/>
      <c r="F5" s="55"/>
    </row>
    <row r="6" spans="1:6" x14ac:dyDescent="0.25">
      <c r="A6" s="8"/>
      <c r="B6" s="8"/>
      <c r="C6" s="8"/>
      <c r="D6" s="8"/>
      <c r="E6" s="8"/>
      <c r="F6" s="8"/>
    </row>
    <row r="7" spans="1:6" x14ac:dyDescent="0.25">
      <c r="A7" s="1" t="s">
        <v>0</v>
      </c>
      <c r="B7" s="1" t="s">
        <v>1</v>
      </c>
      <c r="C7" s="1" t="s">
        <v>2</v>
      </c>
      <c r="D7" s="1" t="s">
        <v>3</v>
      </c>
      <c r="E7" s="1" t="s">
        <v>4</v>
      </c>
      <c r="F7" s="1" t="s">
        <v>5</v>
      </c>
    </row>
    <row r="8" spans="1:6" x14ac:dyDescent="0.25">
      <c r="A8" s="2"/>
      <c r="B8" s="2"/>
      <c r="C8" s="2"/>
      <c r="D8" s="2"/>
      <c r="E8" s="2"/>
      <c r="F8" s="2"/>
    </row>
    <row r="9" spans="1:6" x14ac:dyDescent="0.25">
      <c r="A9" s="9">
        <v>1</v>
      </c>
      <c r="B9" s="9" t="s">
        <v>7</v>
      </c>
      <c r="C9" s="2"/>
      <c r="D9" s="2"/>
      <c r="E9" s="2"/>
      <c r="F9" s="2"/>
    </row>
    <row r="10" spans="1:6" x14ac:dyDescent="0.25">
      <c r="A10" s="29" t="s">
        <v>8</v>
      </c>
      <c r="B10" s="49" t="s">
        <v>9</v>
      </c>
      <c r="C10" s="2"/>
      <c r="D10" s="2"/>
      <c r="E10" s="2"/>
      <c r="F10" s="2"/>
    </row>
    <row r="11" spans="1:6" ht="36.4" customHeight="1" x14ac:dyDescent="0.25">
      <c r="A11" s="29"/>
      <c r="B11" s="49" t="s">
        <v>117</v>
      </c>
      <c r="C11" s="30" t="s">
        <v>10</v>
      </c>
      <c r="D11" s="30">
        <v>1</v>
      </c>
      <c r="E11" s="31"/>
      <c r="F11" s="31">
        <f>D11*E11</f>
        <v>0</v>
      </c>
    </row>
    <row r="12" spans="1:6" ht="16.5" customHeight="1" x14ac:dyDescent="0.25">
      <c r="A12" s="29" t="s">
        <v>152</v>
      </c>
      <c r="B12" s="49" t="s">
        <v>12</v>
      </c>
      <c r="C12" s="30"/>
      <c r="D12" s="30"/>
      <c r="E12" s="31"/>
      <c r="F12" s="31"/>
    </row>
    <row r="13" spans="1:6" ht="60.4" customHeight="1" x14ac:dyDescent="0.25">
      <c r="A13" s="29"/>
      <c r="B13" s="49" t="s">
        <v>118</v>
      </c>
      <c r="C13" s="30" t="s">
        <v>10</v>
      </c>
      <c r="D13" s="30">
        <v>1</v>
      </c>
      <c r="E13" s="31"/>
      <c r="F13" s="31">
        <f>D13*E13</f>
        <v>0</v>
      </c>
    </row>
    <row r="14" spans="1:6" x14ac:dyDescent="0.25">
      <c r="A14" s="2"/>
      <c r="B14" s="10" t="s">
        <v>13</v>
      </c>
      <c r="C14" s="11"/>
      <c r="D14" s="11"/>
      <c r="E14" s="12"/>
      <c r="F14" s="13">
        <f>SUM(F11:F13)</f>
        <v>0</v>
      </c>
    </row>
    <row r="15" spans="1:6" x14ac:dyDescent="0.25">
      <c r="A15" s="2"/>
      <c r="B15" s="2"/>
      <c r="C15" s="2"/>
      <c r="D15" s="2"/>
      <c r="E15" s="2"/>
      <c r="F15" s="2"/>
    </row>
    <row r="16" spans="1:6" x14ac:dyDescent="0.25">
      <c r="A16" s="9">
        <v>2</v>
      </c>
      <c r="B16" s="14" t="s">
        <v>14</v>
      </c>
      <c r="C16" s="15"/>
      <c r="D16" s="15"/>
      <c r="E16" s="15"/>
      <c r="F16" s="15"/>
    </row>
    <row r="17" spans="1:6" ht="16.5" customHeight="1" x14ac:dyDescent="0.25">
      <c r="A17" s="29" t="s">
        <v>15</v>
      </c>
      <c r="B17" s="49" t="s">
        <v>16</v>
      </c>
      <c r="C17" s="49"/>
      <c r="D17" s="49"/>
      <c r="E17" s="49"/>
      <c r="F17" s="49"/>
    </row>
    <row r="18" spans="1:6" ht="46.9" customHeight="1" x14ac:dyDescent="0.25">
      <c r="A18" s="29"/>
      <c r="B18" s="49" t="s">
        <v>164</v>
      </c>
      <c r="C18" s="30" t="s">
        <v>17</v>
      </c>
      <c r="D18" s="33">
        <v>6</v>
      </c>
      <c r="E18" s="34"/>
      <c r="F18" s="33">
        <f>D18*E18</f>
        <v>0</v>
      </c>
    </row>
    <row r="19" spans="1:6" ht="27.4" customHeight="1" x14ac:dyDescent="0.25">
      <c r="A19" s="29" t="s">
        <v>18</v>
      </c>
      <c r="B19" s="32" t="s">
        <v>153</v>
      </c>
      <c r="C19" s="30"/>
      <c r="D19" s="33"/>
      <c r="E19" s="35"/>
      <c r="F19" s="33">
        <f t="shared" ref="F19:F22" si="0">D19*E19</f>
        <v>0</v>
      </c>
    </row>
    <row r="20" spans="1:6" ht="43.5" customHeight="1" x14ac:dyDescent="0.25">
      <c r="A20" s="29"/>
      <c r="B20" s="32" t="s">
        <v>119</v>
      </c>
      <c r="C20" s="30" t="s">
        <v>199</v>
      </c>
      <c r="D20" s="33">
        <v>3</v>
      </c>
      <c r="E20" s="35"/>
      <c r="F20" s="33">
        <f t="shared" si="0"/>
        <v>0</v>
      </c>
    </row>
    <row r="21" spans="1:6" ht="18.399999999999999" customHeight="1" x14ac:dyDescent="0.25">
      <c r="A21" s="29" t="s">
        <v>19</v>
      </c>
      <c r="B21" s="32" t="s">
        <v>154</v>
      </c>
      <c r="C21" s="32"/>
      <c r="D21" s="32"/>
      <c r="E21" s="32"/>
      <c r="F21" s="33">
        <f t="shared" si="0"/>
        <v>0</v>
      </c>
    </row>
    <row r="22" spans="1:6" ht="83.65" customHeight="1" x14ac:dyDescent="0.25">
      <c r="A22" s="29"/>
      <c r="B22" s="32" t="s">
        <v>120</v>
      </c>
      <c r="C22" s="30" t="s">
        <v>17</v>
      </c>
      <c r="D22" s="33">
        <v>0.5</v>
      </c>
      <c r="E22" s="34"/>
      <c r="F22" s="33">
        <f t="shared" si="0"/>
        <v>0</v>
      </c>
    </row>
    <row r="23" spans="1:6" x14ac:dyDescent="0.25">
      <c r="A23" s="8"/>
      <c r="B23" s="50" t="s">
        <v>21</v>
      </c>
      <c r="C23" s="11"/>
      <c r="D23" s="11"/>
      <c r="E23" s="11"/>
      <c r="F23" s="16">
        <f>SUM(F18:F22)</f>
        <v>0</v>
      </c>
    </row>
    <row r="24" spans="1:6" x14ac:dyDescent="0.25">
      <c r="A24" s="2"/>
      <c r="B24" s="2"/>
      <c r="C24" s="2"/>
      <c r="D24" s="2"/>
      <c r="E24" s="2"/>
      <c r="F24" s="2"/>
    </row>
    <row r="25" spans="1:6" x14ac:dyDescent="0.25">
      <c r="A25" s="9">
        <v>3</v>
      </c>
      <c r="B25" s="14" t="s">
        <v>22</v>
      </c>
      <c r="C25" s="2"/>
      <c r="D25" s="2"/>
      <c r="E25" s="2"/>
      <c r="F25" s="2"/>
    </row>
    <row r="26" spans="1:6" x14ac:dyDescent="0.25">
      <c r="A26" s="29">
        <v>3.1</v>
      </c>
      <c r="B26" s="36" t="s">
        <v>200</v>
      </c>
      <c r="C26" s="37"/>
      <c r="D26" s="38"/>
      <c r="E26" s="38"/>
      <c r="F26" s="31"/>
    </row>
    <row r="27" spans="1:6" ht="85.9" customHeight="1" x14ac:dyDescent="0.25">
      <c r="A27" s="29"/>
      <c r="B27" s="36" t="s">
        <v>201</v>
      </c>
      <c r="C27" s="37" t="s">
        <v>23</v>
      </c>
      <c r="D27" s="38">
        <v>138.56</v>
      </c>
      <c r="E27" s="38"/>
      <c r="F27" s="31">
        <f t="shared" ref="F27:F33" si="1">D27*E27</f>
        <v>0</v>
      </c>
    </row>
    <row r="28" spans="1:6" ht="24.75" x14ac:dyDescent="0.25">
      <c r="A28" s="29">
        <v>3.2</v>
      </c>
      <c r="B28" s="36" t="s">
        <v>24</v>
      </c>
      <c r="C28" s="37"/>
      <c r="D28" s="38"/>
      <c r="E28" s="38"/>
      <c r="F28" s="31"/>
    </row>
    <row r="29" spans="1:6" ht="73.150000000000006" customHeight="1" x14ac:dyDescent="0.25">
      <c r="A29" s="29"/>
      <c r="B29" s="36" t="s">
        <v>122</v>
      </c>
      <c r="C29" s="37" t="s">
        <v>23</v>
      </c>
      <c r="D29" s="38">
        <v>550.24</v>
      </c>
      <c r="E29" s="38"/>
      <c r="F29" s="31">
        <f t="shared" si="1"/>
        <v>0</v>
      </c>
    </row>
    <row r="30" spans="1:6" x14ac:dyDescent="0.25">
      <c r="A30" s="29">
        <v>3.3</v>
      </c>
      <c r="B30" s="36" t="s">
        <v>202</v>
      </c>
      <c r="C30" s="37"/>
      <c r="D30" s="38"/>
      <c r="E30" s="38"/>
      <c r="F30" s="31"/>
    </row>
    <row r="31" spans="1:6" ht="73.150000000000006" customHeight="1" x14ac:dyDescent="0.25">
      <c r="A31" s="29"/>
      <c r="B31" s="36" t="s">
        <v>123</v>
      </c>
      <c r="C31" s="37" t="s">
        <v>23</v>
      </c>
      <c r="D31" s="38">
        <v>182.26</v>
      </c>
      <c r="E31" s="38"/>
      <c r="F31" s="31">
        <f t="shared" si="1"/>
        <v>0</v>
      </c>
    </row>
    <row r="32" spans="1:6" x14ac:dyDescent="0.25">
      <c r="A32" s="29" t="s">
        <v>168</v>
      </c>
      <c r="B32" s="36" t="s">
        <v>25</v>
      </c>
      <c r="C32" s="37"/>
      <c r="D32" s="38"/>
      <c r="E32" s="38"/>
      <c r="F32" s="31"/>
    </row>
    <row r="33" spans="1:6" ht="85.15" customHeight="1" x14ac:dyDescent="0.25">
      <c r="A33" s="29"/>
      <c r="B33" s="36" t="s">
        <v>124</v>
      </c>
      <c r="C33" s="37" t="s">
        <v>23</v>
      </c>
      <c r="D33" s="38">
        <v>550.70000000000005</v>
      </c>
      <c r="E33" s="38"/>
      <c r="F33" s="31">
        <f t="shared" si="1"/>
        <v>0</v>
      </c>
    </row>
    <row r="34" spans="1:6" x14ac:dyDescent="0.25">
      <c r="A34" s="2"/>
      <c r="B34" s="10" t="s">
        <v>26</v>
      </c>
      <c r="C34" s="11"/>
      <c r="D34" s="11"/>
      <c r="E34" s="11"/>
      <c r="F34" s="16">
        <f>F33+F31+F29+F27</f>
        <v>0</v>
      </c>
    </row>
    <row r="35" spans="1:6" x14ac:dyDescent="0.25">
      <c r="A35" s="2"/>
      <c r="B35" s="2"/>
      <c r="C35" s="2"/>
      <c r="D35" s="2"/>
      <c r="E35" s="2"/>
      <c r="F35" s="2"/>
    </row>
    <row r="36" spans="1:6" x14ac:dyDescent="0.25">
      <c r="A36" s="9">
        <v>4</v>
      </c>
      <c r="B36" s="9" t="s">
        <v>27</v>
      </c>
      <c r="C36" s="2"/>
      <c r="D36" s="2"/>
      <c r="E36" s="2"/>
      <c r="F36" s="2"/>
    </row>
    <row r="37" spans="1:6" x14ac:dyDescent="0.25">
      <c r="A37" s="29">
        <v>4.0999999999999996</v>
      </c>
      <c r="B37" s="37" t="s">
        <v>127</v>
      </c>
      <c r="C37" s="30"/>
      <c r="D37" s="37"/>
      <c r="E37" s="38"/>
      <c r="F37" s="31"/>
    </row>
    <row r="38" spans="1:6" ht="60.4" customHeight="1" x14ac:dyDescent="0.25">
      <c r="A38" s="29"/>
      <c r="B38" s="36" t="s">
        <v>125</v>
      </c>
      <c r="C38" s="30" t="s">
        <v>17</v>
      </c>
      <c r="D38" s="37">
        <v>0.5</v>
      </c>
      <c r="E38" s="38"/>
      <c r="F38" s="31">
        <f t="shared" ref="F38" si="2">D38*E38</f>
        <v>0</v>
      </c>
    </row>
    <row r="39" spans="1:6" x14ac:dyDescent="0.25">
      <c r="A39" s="29">
        <v>4.2</v>
      </c>
      <c r="B39" s="37" t="s">
        <v>203</v>
      </c>
      <c r="C39" s="30"/>
      <c r="D39" s="37"/>
      <c r="E39" s="38"/>
      <c r="F39" s="31"/>
    </row>
    <row r="40" spans="1:6" ht="62.65" customHeight="1" x14ac:dyDescent="0.25">
      <c r="A40" s="29"/>
      <c r="B40" s="36" t="s">
        <v>126</v>
      </c>
      <c r="C40" s="30" t="s">
        <v>17</v>
      </c>
      <c r="D40" s="37">
        <v>0.4</v>
      </c>
      <c r="E40" s="38"/>
      <c r="F40" s="31">
        <f>D40*E40</f>
        <v>0</v>
      </c>
    </row>
    <row r="41" spans="1:6" x14ac:dyDescent="0.25">
      <c r="A41" s="29">
        <v>4.3</v>
      </c>
      <c r="B41" s="37" t="s">
        <v>204</v>
      </c>
      <c r="C41" s="30"/>
      <c r="D41" s="37"/>
      <c r="E41" s="39"/>
      <c r="F41" s="31"/>
    </row>
    <row r="42" spans="1:6" ht="55.9" customHeight="1" x14ac:dyDescent="0.25">
      <c r="A42" s="29"/>
      <c r="B42" s="36" t="s">
        <v>128</v>
      </c>
      <c r="C42" s="30" t="s">
        <v>17</v>
      </c>
      <c r="D42" s="37">
        <v>1.5</v>
      </c>
      <c r="E42" s="39"/>
      <c r="F42" s="31">
        <f>E42*D42</f>
        <v>0</v>
      </c>
    </row>
    <row r="43" spans="1:6" ht="25.15" customHeight="1" x14ac:dyDescent="0.25">
      <c r="A43" s="29" t="s">
        <v>205</v>
      </c>
      <c r="B43" s="37" t="s">
        <v>132</v>
      </c>
      <c r="C43" s="30"/>
      <c r="D43" s="37"/>
      <c r="E43" s="39"/>
      <c r="F43" s="31"/>
    </row>
    <row r="44" spans="1:6" ht="51.4" customHeight="1" x14ac:dyDescent="0.25">
      <c r="A44" s="29"/>
      <c r="B44" s="36" t="s">
        <v>129</v>
      </c>
      <c r="C44" s="30" t="s">
        <v>17</v>
      </c>
      <c r="D44" s="37">
        <v>1.3</v>
      </c>
      <c r="E44" s="39"/>
      <c r="F44" s="31">
        <f>D44*E44</f>
        <v>0</v>
      </c>
    </row>
    <row r="45" spans="1:6" x14ac:dyDescent="0.25">
      <c r="A45" s="29">
        <v>4.5</v>
      </c>
      <c r="B45" s="37" t="s">
        <v>206</v>
      </c>
      <c r="C45" s="30"/>
      <c r="D45" s="37"/>
      <c r="E45" s="38"/>
      <c r="F45" s="31"/>
    </row>
    <row r="46" spans="1:6" ht="60" customHeight="1" x14ac:dyDescent="0.25">
      <c r="A46" s="29"/>
      <c r="B46" s="36" t="s">
        <v>134</v>
      </c>
      <c r="C46" s="30" t="s">
        <v>17</v>
      </c>
      <c r="D46" s="37">
        <v>0.8</v>
      </c>
      <c r="E46" s="38"/>
      <c r="F46" s="31">
        <f>D46*E46</f>
        <v>0</v>
      </c>
    </row>
    <row r="47" spans="1:6" x14ac:dyDescent="0.25">
      <c r="A47" s="29">
        <v>4.5999999999999996</v>
      </c>
      <c r="B47" s="37" t="s">
        <v>207</v>
      </c>
      <c r="C47" s="30"/>
      <c r="D47" s="37"/>
      <c r="E47" s="38"/>
      <c r="F47" s="31"/>
    </row>
    <row r="48" spans="1:6" ht="58.5" customHeight="1" x14ac:dyDescent="0.25">
      <c r="A48" s="29"/>
      <c r="B48" s="36" t="s">
        <v>135</v>
      </c>
      <c r="C48" s="30" t="s">
        <v>17</v>
      </c>
      <c r="D48" s="37">
        <v>0.5</v>
      </c>
      <c r="E48" s="38"/>
      <c r="F48" s="31">
        <f>D48*E48</f>
        <v>0</v>
      </c>
    </row>
    <row r="49" spans="1:6" x14ac:dyDescent="0.25">
      <c r="A49" s="2"/>
      <c r="B49" s="10" t="s">
        <v>29</v>
      </c>
      <c r="C49" s="11"/>
      <c r="D49" s="11"/>
      <c r="E49" s="11"/>
      <c r="F49" s="16">
        <f>SUM(F38:F48)</f>
        <v>0</v>
      </c>
    </row>
    <row r="50" spans="1:6" x14ac:dyDescent="0.25">
      <c r="A50" s="2"/>
      <c r="B50" s="2"/>
      <c r="C50" s="2"/>
      <c r="D50" s="2"/>
      <c r="E50" s="2"/>
      <c r="F50" s="5"/>
    </row>
    <row r="51" spans="1:6" x14ac:dyDescent="0.25">
      <c r="A51" s="9">
        <v>5</v>
      </c>
      <c r="B51" s="9" t="s">
        <v>30</v>
      </c>
      <c r="C51" s="2"/>
      <c r="D51" s="2"/>
      <c r="E51" s="2"/>
      <c r="F51" s="5"/>
    </row>
    <row r="52" spans="1:6" x14ac:dyDescent="0.25">
      <c r="A52" s="29">
        <v>5.0999999999999996</v>
      </c>
      <c r="B52" s="30" t="s">
        <v>32</v>
      </c>
      <c r="C52" s="37"/>
      <c r="D52" s="40"/>
      <c r="E52" s="37"/>
      <c r="F52" s="31"/>
    </row>
    <row r="53" spans="1:6" ht="49.15" customHeight="1" x14ac:dyDescent="0.25">
      <c r="A53" s="29"/>
      <c r="B53" s="32" t="s">
        <v>216</v>
      </c>
      <c r="C53" s="37" t="s">
        <v>31</v>
      </c>
      <c r="D53" s="40">
        <v>200</v>
      </c>
      <c r="E53" s="37"/>
      <c r="F53" s="31">
        <f>E53*D53</f>
        <v>0</v>
      </c>
    </row>
    <row r="54" spans="1:6" x14ac:dyDescent="0.25">
      <c r="A54" s="29">
        <v>5.2</v>
      </c>
      <c r="B54" s="30" t="s">
        <v>208</v>
      </c>
      <c r="C54" s="37"/>
      <c r="D54" s="40"/>
      <c r="E54" s="37"/>
      <c r="F54" s="31"/>
    </row>
    <row r="55" spans="1:6" ht="52.5" customHeight="1" x14ac:dyDescent="0.25">
      <c r="A55" s="29"/>
      <c r="B55" s="32" t="s">
        <v>217</v>
      </c>
      <c r="C55" s="37" t="s">
        <v>219</v>
      </c>
      <c r="D55" s="40">
        <v>1</v>
      </c>
      <c r="E55" s="37"/>
      <c r="F55" s="31">
        <f>E55*D55</f>
        <v>0</v>
      </c>
    </row>
    <row r="56" spans="1:6" ht="30" customHeight="1" x14ac:dyDescent="0.25">
      <c r="A56" s="29">
        <v>5.3</v>
      </c>
      <c r="B56" s="32" t="s">
        <v>215</v>
      </c>
      <c r="C56" s="37"/>
      <c r="D56" s="40"/>
      <c r="E56" s="37"/>
      <c r="F56" s="31"/>
    </row>
    <row r="57" spans="1:6" ht="52.5" customHeight="1" x14ac:dyDescent="0.25">
      <c r="A57" s="29"/>
      <c r="B57" s="32" t="s">
        <v>218</v>
      </c>
      <c r="C57" s="37" t="s">
        <v>31</v>
      </c>
      <c r="D57" s="40">
        <v>160</v>
      </c>
      <c r="E57" s="37"/>
      <c r="F57" s="31">
        <f>E57*D57</f>
        <v>0</v>
      </c>
    </row>
    <row r="58" spans="1:6" x14ac:dyDescent="0.25">
      <c r="A58" s="29">
        <v>5.4</v>
      </c>
      <c r="B58" s="30" t="s">
        <v>81</v>
      </c>
      <c r="C58" s="37"/>
      <c r="D58" s="40"/>
      <c r="E58" s="37"/>
      <c r="F58" s="31"/>
    </row>
    <row r="59" spans="1:6" ht="43.5" customHeight="1" x14ac:dyDescent="0.25">
      <c r="A59" s="29"/>
      <c r="B59" s="32" t="s">
        <v>137</v>
      </c>
      <c r="C59" s="37" t="s">
        <v>31</v>
      </c>
      <c r="D59" s="40">
        <v>30</v>
      </c>
      <c r="E59" s="37"/>
      <c r="F59" s="31">
        <f>E59*D59</f>
        <v>0</v>
      </c>
    </row>
    <row r="60" spans="1:6" x14ac:dyDescent="0.25">
      <c r="A60" s="2"/>
      <c r="B60" s="10" t="s">
        <v>33</v>
      </c>
      <c r="C60" s="11"/>
      <c r="D60" s="11"/>
      <c r="E60" s="11"/>
      <c r="F60" s="16">
        <f>F53+F59</f>
        <v>0</v>
      </c>
    </row>
    <row r="61" spans="1:6" x14ac:dyDescent="0.25">
      <c r="A61" s="2"/>
      <c r="B61" s="2"/>
      <c r="C61" s="2"/>
      <c r="D61" s="2"/>
      <c r="E61" s="2"/>
      <c r="F61" s="5"/>
    </row>
    <row r="62" spans="1:6" x14ac:dyDescent="0.25">
      <c r="A62" s="9">
        <v>6</v>
      </c>
      <c r="B62" s="10" t="s">
        <v>34</v>
      </c>
      <c r="C62" s="8"/>
      <c r="D62" s="2"/>
      <c r="E62" s="2"/>
      <c r="F62" s="2"/>
    </row>
    <row r="63" spans="1:6" x14ac:dyDescent="0.25">
      <c r="A63" s="18">
        <v>6.1</v>
      </c>
      <c r="B63" s="19" t="s">
        <v>35</v>
      </c>
      <c r="C63" s="8"/>
      <c r="D63" s="2"/>
      <c r="E63" s="2"/>
      <c r="F63" s="2"/>
    </row>
    <row r="64" spans="1:6" x14ac:dyDescent="0.25">
      <c r="A64" s="29" t="s">
        <v>36</v>
      </c>
      <c r="B64" s="30" t="s">
        <v>37</v>
      </c>
      <c r="C64" s="30"/>
      <c r="D64" s="37"/>
      <c r="E64" s="41"/>
      <c r="F64" s="31"/>
    </row>
    <row r="65" spans="1:6" ht="38.65" customHeight="1" x14ac:dyDescent="0.25">
      <c r="A65" s="29"/>
      <c r="B65" s="32" t="s">
        <v>187</v>
      </c>
      <c r="C65" s="30" t="s">
        <v>38</v>
      </c>
      <c r="D65" s="37">
        <v>20</v>
      </c>
      <c r="E65" s="41"/>
      <c r="F65" s="31">
        <f>E65*D65</f>
        <v>0</v>
      </c>
    </row>
    <row r="66" spans="1:6" x14ac:dyDescent="0.25">
      <c r="A66" s="29" t="s">
        <v>39</v>
      </c>
      <c r="B66" s="30" t="s">
        <v>40</v>
      </c>
      <c r="C66" s="30"/>
      <c r="D66" s="30"/>
      <c r="E66" s="30"/>
      <c r="F66" s="30"/>
    </row>
    <row r="67" spans="1:6" ht="44.65" customHeight="1" x14ac:dyDescent="0.25">
      <c r="A67" s="29"/>
      <c r="B67" s="32" t="s">
        <v>138</v>
      </c>
      <c r="C67" s="30" t="s">
        <v>38</v>
      </c>
      <c r="D67" s="37">
        <v>80</v>
      </c>
      <c r="E67" s="41"/>
      <c r="F67" s="31">
        <f>D67*E67</f>
        <v>0</v>
      </c>
    </row>
    <row r="68" spans="1:6" x14ac:dyDescent="0.25">
      <c r="A68" s="42">
        <v>6.2</v>
      </c>
      <c r="B68" s="43" t="s">
        <v>41</v>
      </c>
      <c r="C68" s="30"/>
      <c r="D68" s="30"/>
      <c r="E68" s="30"/>
      <c r="F68" s="30"/>
    </row>
    <row r="69" spans="1:6" ht="26.25" x14ac:dyDescent="0.25">
      <c r="A69" s="42"/>
      <c r="B69" s="32" t="s">
        <v>139</v>
      </c>
      <c r="C69" s="30" t="s">
        <v>38</v>
      </c>
      <c r="D69" s="37">
        <v>5</v>
      </c>
      <c r="E69" s="41"/>
      <c r="F69" s="31">
        <f>D69*E69</f>
        <v>0</v>
      </c>
    </row>
    <row r="70" spans="1:6" x14ac:dyDescent="0.25">
      <c r="A70" s="18"/>
      <c r="B70" s="18"/>
      <c r="C70" s="18"/>
      <c r="D70" s="18"/>
      <c r="E70" s="18"/>
      <c r="F70" s="18"/>
    </row>
    <row r="71" spans="1:6" x14ac:dyDescent="0.25">
      <c r="A71" s="18">
        <v>6.3</v>
      </c>
      <c r="B71" s="19" t="s">
        <v>42</v>
      </c>
      <c r="C71" s="8"/>
      <c r="D71" s="2"/>
      <c r="E71" s="2"/>
      <c r="F71" s="2"/>
    </row>
    <row r="72" spans="1:6" x14ac:dyDescent="0.25">
      <c r="A72" s="29" t="s">
        <v>43</v>
      </c>
      <c r="B72" s="30" t="s">
        <v>96</v>
      </c>
      <c r="C72" s="30"/>
      <c r="D72" s="30"/>
      <c r="E72" s="30"/>
      <c r="F72" s="30"/>
    </row>
    <row r="73" spans="1:6" ht="82.9" customHeight="1" x14ac:dyDescent="0.25">
      <c r="A73" s="29"/>
      <c r="B73" s="32" t="s">
        <v>140</v>
      </c>
      <c r="C73" s="30" t="s">
        <v>38</v>
      </c>
      <c r="D73" s="40">
        <v>100</v>
      </c>
      <c r="E73" s="44"/>
      <c r="F73" s="44">
        <f>D73*E73</f>
        <v>0</v>
      </c>
    </row>
    <row r="74" spans="1:6" x14ac:dyDescent="0.25">
      <c r="A74" s="29" t="s">
        <v>44</v>
      </c>
      <c r="B74" s="30" t="s">
        <v>78</v>
      </c>
      <c r="C74" s="30"/>
      <c r="D74" s="30"/>
      <c r="E74" s="30"/>
      <c r="F74" s="30"/>
    </row>
    <row r="75" spans="1:6" ht="70.900000000000006" customHeight="1" x14ac:dyDescent="0.25">
      <c r="A75" s="29"/>
      <c r="B75" s="32" t="s">
        <v>192</v>
      </c>
      <c r="C75" s="30" t="s">
        <v>66</v>
      </c>
      <c r="D75" s="40">
        <v>1</v>
      </c>
      <c r="E75" s="44"/>
      <c r="F75" s="44">
        <f>E75*D75</f>
        <v>0</v>
      </c>
    </row>
    <row r="76" spans="1:6" x14ac:dyDescent="0.25">
      <c r="A76" s="29" t="s">
        <v>77</v>
      </c>
      <c r="B76" s="30" t="s">
        <v>209</v>
      </c>
      <c r="C76" s="30"/>
      <c r="D76" s="30"/>
      <c r="E76" s="30"/>
      <c r="F76" s="30"/>
    </row>
    <row r="77" spans="1:6" ht="66.400000000000006" customHeight="1" x14ac:dyDescent="0.25">
      <c r="A77" s="29"/>
      <c r="B77" s="32" t="s">
        <v>141</v>
      </c>
      <c r="C77" s="30" t="s">
        <v>45</v>
      </c>
      <c r="D77" s="40">
        <v>1</v>
      </c>
      <c r="E77" s="31"/>
      <c r="F77" s="44">
        <f>E77*D77</f>
        <v>0</v>
      </c>
    </row>
    <row r="78" spans="1:6" x14ac:dyDescent="0.25">
      <c r="A78" s="2"/>
      <c r="B78" s="10" t="s">
        <v>46</v>
      </c>
      <c r="C78" s="11"/>
      <c r="D78" s="11"/>
      <c r="E78" s="11"/>
      <c r="F78" s="16">
        <f>F77+F75+F73+F69+F67+F65</f>
        <v>0</v>
      </c>
    </row>
    <row r="79" spans="1:6" x14ac:dyDescent="0.25">
      <c r="A79" s="2"/>
      <c r="B79" s="2"/>
      <c r="C79" s="2"/>
      <c r="D79" s="2"/>
      <c r="E79" s="2"/>
      <c r="F79" s="2"/>
    </row>
    <row r="80" spans="1:6" x14ac:dyDescent="0.25">
      <c r="A80" s="9">
        <v>7</v>
      </c>
      <c r="B80" s="9" t="s">
        <v>47</v>
      </c>
      <c r="C80" s="2"/>
      <c r="D80" s="2"/>
      <c r="E80" s="2"/>
      <c r="F80" s="2"/>
    </row>
    <row r="81" spans="1:6" x14ac:dyDescent="0.25">
      <c r="A81" s="29">
        <v>7.1</v>
      </c>
      <c r="B81" s="37" t="s">
        <v>48</v>
      </c>
      <c r="C81" s="30"/>
      <c r="D81" s="37"/>
      <c r="E81" s="39"/>
      <c r="F81" s="31"/>
    </row>
    <row r="82" spans="1:6" ht="85.9" customHeight="1" x14ac:dyDescent="0.25">
      <c r="A82" s="29"/>
      <c r="B82" s="32" t="s">
        <v>142</v>
      </c>
      <c r="C82" s="30" t="s">
        <v>38</v>
      </c>
      <c r="D82" s="37">
        <v>23</v>
      </c>
      <c r="E82" s="39"/>
      <c r="F82" s="31">
        <f>E82*D82</f>
        <v>0</v>
      </c>
    </row>
    <row r="83" spans="1:6" x14ac:dyDescent="0.25">
      <c r="A83" s="2"/>
      <c r="B83" s="10" t="s">
        <v>116</v>
      </c>
      <c r="C83" s="11"/>
      <c r="D83" s="11"/>
      <c r="E83" s="11"/>
      <c r="F83" s="16">
        <f>F82</f>
        <v>0</v>
      </c>
    </row>
    <row r="84" spans="1:6" x14ac:dyDescent="0.25">
      <c r="A84" s="2"/>
      <c r="B84" s="19"/>
      <c r="C84" s="8"/>
      <c r="D84" s="8"/>
      <c r="E84" s="8"/>
      <c r="F84" s="51"/>
    </row>
    <row r="85" spans="1:6" x14ac:dyDescent="0.25">
      <c r="A85" s="1" t="s">
        <v>0</v>
      </c>
      <c r="B85" s="1" t="s">
        <v>1</v>
      </c>
      <c r="C85" s="1" t="s">
        <v>2</v>
      </c>
      <c r="D85" s="1" t="s">
        <v>3</v>
      </c>
      <c r="E85" s="1"/>
      <c r="F85" s="1"/>
    </row>
    <row r="86" spans="1:6" x14ac:dyDescent="0.25">
      <c r="A86" s="9">
        <v>8</v>
      </c>
      <c r="B86" s="9" t="s">
        <v>49</v>
      </c>
      <c r="C86" s="8"/>
      <c r="D86" s="8"/>
      <c r="E86" s="2"/>
      <c r="F86" s="2"/>
    </row>
    <row r="87" spans="1:6" x14ac:dyDescent="0.25">
      <c r="A87" s="29" t="s">
        <v>210</v>
      </c>
      <c r="B87" s="30" t="s">
        <v>53</v>
      </c>
      <c r="C87" s="30"/>
      <c r="D87" s="33"/>
      <c r="E87" s="44"/>
      <c r="F87" s="44"/>
    </row>
    <row r="88" spans="1:6" ht="48" customHeight="1" x14ac:dyDescent="0.25">
      <c r="A88" s="29"/>
      <c r="B88" s="49" t="s">
        <v>143</v>
      </c>
      <c r="C88" s="30" t="s">
        <v>10</v>
      </c>
      <c r="D88" s="33">
        <v>1</v>
      </c>
      <c r="E88" s="44"/>
      <c r="F88" s="44">
        <f>E88*D88</f>
        <v>0</v>
      </c>
    </row>
    <row r="89" spans="1:6" ht="30.6" customHeight="1" x14ac:dyDescent="0.25">
      <c r="A89" s="29" t="s">
        <v>50</v>
      </c>
      <c r="B89" s="32" t="s">
        <v>75</v>
      </c>
      <c r="C89" s="30" t="s">
        <v>74</v>
      </c>
      <c r="D89" s="33">
        <v>25</v>
      </c>
      <c r="E89" s="44"/>
      <c r="F89" s="44"/>
    </row>
    <row r="90" spans="1:6" ht="58.15" customHeight="1" x14ac:dyDescent="0.25">
      <c r="A90" s="29"/>
      <c r="B90" s="49" t="s">
        <v>144</v>
      </c>
      <c r="C90" s="30" t="s">
        <v>74</v>
      </c>
      <c r="D90" s="33">
        <v>25</v>
      </c>
      <c r="E90" s="44"/>
      <c r="F90" s="44">
        <f>D90*E90</f>
        <v>0</v>
      </c>
    </row>
    <row r="91" spans="1:6" x14ac:dyDescent="0.25">
      <c r="A91" s="29" t="s">
        <v>55</v>
      </c>
      <c r="B91" s="30" t="s">
        <v>54</v>
      </c>
      <c r="C91" s="30"/>
      <c r="D91" s="33"/>
      <c r="E91" s="44"/>
      <c r="F91" s="44"/>
    </row>
    <row r="92" spans="1:6" ht="38.25" x14ac:dyDescent="0.25">
      <c r="A92" s="29"/>
      <c r="B92" s="49" t="s">
        <v>145</v>
      </c>
      <c r="C92" s="30" t="s">
        <v>10</v>
      </c>
      <c r="D92" s="33">
        <v>1</v>
      </c>
      <c r="E92" s="44"/>
      <c r="F92" s="44">
        <f>D92*E92</f>
        <v>0</v>
      </c>
    </row>
    <row r="93" spans="1:6" x14ac:dyDescent="0.25">
      <c r="A93" s="29" t="s">
        <v>211</v>
      </c>
      <c r="B93" s="30" t="s">
        <v>87</v>
      </c>
      <c r="C93" s="30"/>
      <c r="D93" s="33"/>
      <c r="E93" s="44"/>
      <c r="F93" s="44"/>
    </row>
    <row r="94" spans="1:6" ht="38.25" x14ac:dyDescent="0.25">
      <c r="A94" s="29"/>
      <c r="B94" s="49" t="s">
        <v>146</v>
      </c>
      <c r="C94" s="33" t="s">
        <v>31</v>
      </c>
      <c r="D94" s="33">
        <v>1</v>
      </c>
      <c r="E94" s="44"/>
      <c r="F94" s="44">
        <f>E94</f>
        <v>0</v>
      </c>
    </row>
    <row r="95" spans="1:6" x14ac:dyDescent="0.25">
      <c r="A95" s="18" t="s">
        <v>147</v>
      </c>
      <c r="B95" s="19" t="s">
        <v>58</v>
      </c>
      <c r="C95" s="8"/>
      <c r="D95" s="8"/>
      <c r="E95" s="5"/>
      <c r="F95" s="5"/>
    </row>
    <row r="96" spans="1:6" x14ac:dyDescent="0.25">
      <c r="A96" s="29" t="s">
        <v>59</v>
      </c>
      <c r="B96" s="30" t="s">
        <v>60</v>
      </c>
      <c r="C96" s="40"/>
      <c r="D96" s="33"/>
      <c r="E96" s="44"/>
      <c r="F96" s="44"/>
    </row>
    <row r="97" spans="1:6" ht="43.5" customHeight="1" x14ac:dyDescent="0.25">
      <c r="A97" s="29"/>
      <c r="B97" s="32" t="s">
        <v>196</v>
      </c>
      <c r="C97" s="37" t="s">
        <v>31</v>
      </c>
      <c r="D97" s="33">
        <v>3</v>
      </c>
      <c r="E97" s="44"/>
      <c r="F97" s="44">
        <f>E97*D97</f>
        <v>0</v>
      </c>
    </row>
    <row r="98" spans="1:6" x14ac:dyDescent="0.25">
      <c r="A98" s="2"/>
      <c r="B98" s="10" t="s">
        <v>61</v>
      </c>
      <c r="C98" s="11"/>
      <c r="D98" s="11"/>
      <c r="E98" s="12"/>
      <c r="F98" s="13">
        <f>F97+F94+F92+F90+F88</f>
        <v>0</v>
      </c>
    </row>
    <row r="99" spans="1:6" x14ac:dyDescent="0.25">
      <c r="A99" s="2"/>
      <c r="B99" s="2"/>
      <c r="C99" s="2"/>
      <c r="D99" s="2"/>
      <c r="E99" s="2"/>
      <c r="F99" s="2"/>
    </row>
    <row r="100" spans="1:6" x14ac:dyDescent="0.25">
      <c r="A100" s="9">
        <v>9</v>
      </c>
      <c r="B100" s="9" t="s">
        <v>62</v>
      </c>
      <c r="C100" s="2"/>
      <c r="D100" s="2"/>
      <c r="E100" s="2"/>
      <c r="F100" s="2"/>
    </row>
    <row r="101" spans="1:6" ht="24.75" customHeight="1" x14ac:dyDescent="0.25">
      <c r="A101" s="37">
        <v>9.1</v>
      </c>
      <c r="B101" s="37" t="s">
        <v>63</v>
      </c>
      <c r="C101" s="37"/>
      <c r="D101" s="37"/>
      <c r="E101" s="37"/>
      <c r="F101" s="31"/>
    </row>
    <row r="102" spans="1:6" ht="70.5" customHeight="1" x14ac:dyDescent="0.25">
      <c r="A102" s="37"/>
      <c r="B102" s="36" t="s">
        <v>149</v>
      </c>
      <c r="C102" s="37" t="s">
        <v>31</v>
      </c>
      <c r="D102" s="37">
        <v>3</v>
      </c>
      <c r="E102" s="37"/>
      <c r="F102" s="31">
        <f>E102*D102</f>
        <v>0</v>
      </c>
    </row>
    <row r="103" spans="1:6" ht="31.15" customHeight="1" x14ac:dyDescent="0.25">
      <c r="A103" s="37">
        <v>9.1999999999999993</v>
      </c>
      <c r="B103" s="36" t="s">
        <v>212</v>
      </c>
      <c r="C103" s="37" t="s">
        <v>31</v>
      </c>
      <c r="D103" s="37">
        <v>1</v>
      </c>
      <c r="E103" s="37"/>
      <c r="F103" s="54"/>
    </row>
    <row r="104" spans="1:6" x14ac:dyDescent="0.25">
      <c r="A104" s="17"/>
      <c r="B104" s="10" t="s">
        <v>64</v>
      </c>
      <c r="C104" s="11"/>
      <c r="D104" s="11"/>
      <c r="E104" s="12"/>
      <c r="F104" s="13">
        <f>F102</f>
        <v>0</v>
      </c>
    </row>
    <row r="105" spans="1:6" x14ac:dyDescent="0.25">
      <c r="A105" s="17"/>
      <c r="B105" s="17"/>
      <c r="C105" s="17"/>
      <c r="D105" s="17"/>
      <c r="E105" s="17"/>
      <c r="F105" s="17"/>
    </row>
    <row r="106" spans="1:6" x14ac:dyDescent="0.25">
      <c r="A106" s="9">
        <v>10</v>
      </c>
      <c r="B106" s="9" t="s">
        <v>98</v>
      </c>
      <c r="C106" s="17"/>
      <c r="D106" s="17"/>
      <c r="E106" s="17"/>
      <c r="F106" s="17"/>
    </row>
    <row r="107" spans="1:6" x14ac:dyDescent="0.25">
      <c r="A107" s="29" t="s">
        <v>155</v>
      </c>
      <c r="B107" s="30" t="s">
        <v>72</v>
      </c>
      <c r="C107" s="37"/>
      <c r="D107" s="37"/>
      <c r="E107" s="31"/>
      <c r="F107" s="31"/>
    </row>
    <row r="108" spans="1:6" ht="61.5" customHeight="1" x14ac:dyDescent="0.25">
      <c r="A108" s="29"/>
      <c r="B108" s="32" t="s">
        <v>157</v>
      </c>
      <c r="C108" s="37" t="s">
        <v>31</v>
      </c>
      <c r="D108" s="37">
        <v>1</v>
      </c>
      <c r="E108" s="31"/>
      <c r="F108" s="31">
        <f>E108*D108</f>
        <v>0</v>
      </c>
    </row>
    <row r="109" spans="1:6" x14ac:dyDescent="0.25">
      <c r="A109" s="32" t="s">
        <v>156</v>
      </c>
      <c r="B109" s="32" t="s">
        <v>99</v>
      </c>
      <c r="C109" s="32"/>
      <c r="D109" s="32"/>
      <c r="E109" s="32"/>
      <c r="F109" s="31"/>
    </row>
    <row r="110" spans="1:6" ht="26.25" x14ac:dyDescent="0.25">
      <c r="A110" s="32"/>
      <c r="B110" s="32" t="s">
        <v>158</v>
      </c>
      <c r="C110" s="32" t="s">
        <v>45</v>
      </c>
      <c r="D110" s="32">
        <v>1</v>
      </c>
      <c r="E110" s="32"/>
      <c r="F110" s="31">
        <f t="shared" ref="F110" si="3">E110*D110</f>
        <v>0</v>
      </c>
    </row>
    <row r="111" spans="1:6" x14ac:dyDescent="0.25">
      <c r="A111" s="17"/>
      <c r="B111" s="10" t="s">
        <v>100</v>
      </c>
      <c r="C111" s="21"/>
      <c r="D111" s="21"/>
      <c r="E111" s="22"/>
      <c r="F111" s="22">
        <f>SUM(F108:F110)</f>
        <v>0</v>
      </c>
    </row>
    <row r="112" spans="1:6" x14ac:dyDescent="0.25">
      <c r="A112" s="23"/>
      <c r="B112" s="24"/>
      <c r="C112" s="23"/>
      <c r="D112" s="23"/>
      <c r="E112" s="25"/>
      <c r="F112" s="25"/>
    </row>
    <row r="113" spans="1:6" x14ac:dyDescent="0.25">
      <c r="A113" s="26">
        <v>11</v>
      </c>
      <c r="B113" s="10" t="s">
        <v>65</v>
      </c>
      <c r="C113" s="23"/>
      <c r="D113" s="23"/>
      <c r="E113" s="25"/>
      <c r="F113" s="25"/>
    </row>
    <row r="114" spans="1:6" x14ac:dyDescent="0.25">
      <c r="A114" s="37" t="s">
        <v>159</v>
      </c>
      <c r="B114" s="30" t="s">
        <v>102</v>
      </c>
      <c r="C114" s="37"/>
      <c r="D114" s="37"/>
      <c r="E114" s="31"/>
      <c r="F114" s="31"/>
    </row>
    <row r="115" spans="1:6" ht="68.25" customHeight="1" x14ac:dyDescent="0.25">
      <c r="A115" s="37"/>
      <c r="B115" s="32" t="s">
        <v>150</v>
      </c>
      <c r="C115" s="37" t="s">
        <v>45</v>
      </c>
      <c r="D115" s="37">
        <v>1</v>
      </c>
      <c r="E115" s="31"/>
      <c r="F115" s="31">
        <f>E115*D115</f>
        <v>0</v>
      </c>
    </row>
    <row r="116" spans="1:6" ht="24.75" x14ac:dyDescent="0.25">
      <c r="A116" s="37" t="s">
        <v>160</v>
      </c>
      <c r="B116" s="32" t="s">
        <v>67</v>
      </c>
      <c r="C116" s="30"/>
      <c r="D116" s="37"/>
      <c r="E116" s="31"/>
      <c r="F116" s="31"/>
    </row>
    <row r="117" spans="1:6" ht="74.25" customHeight="1" x14ac:dyDescent="0.25">
      <c r="A117" s="45"/>
      <c r="B117" s="48" t="s">
        <v>151</v>
      </c>
      <c r="C117" s="30" t="s">
        <v>45</v>
      </c>
      <c r="D117" s="37">
        <v>1</v>
      </c>
      <c r="E117" s="47"/>
      <c r="F117" s="47">
        <f>E117*D117</f>
        <v>0</v>
      </c>
    </row>
    <row r="118" spans="1:6" x14ac:dyDescent="0.25">
      <c r="A118" s="37" t="s">
        <v>161</v>
      </c>
      <c r="B118" s="46" t="s">
        <v>214</v>
      </c>
      <c r="C118" s="30"/>
      <c r="D118" s="46"/>
      <c r="E118" s="47"/>
      <c r="F118" s="47"/>
    </row>
    <row r="119" spans="1:6" ht="55.5" customHeight="1" x14ac:dyDescent="0.25">
      <c r="A119" s="45"/>
      <c r="B119" s="53" t="s">
        <v>213</v>
      </c>
      <c r="C119" s="30" t="s">
        <v>45</v>
      </c>
      <c r="D119" s="46">
        <v>1</v>
      </c>
      <c r="E119" s="47"/>
      <c r="F119" s="47">
        <f>D119*E119</f>
        <v>0</v>
      </c>
    </row>
    <row r="120" spans="1:6" ht="32.25" customHeight="1" x14ac:dyDescent="0.25">
      <c r="A120" s="23"/>
      <c r="B120" s="10" t="s">
        <v>70</v>
      </c>
      <c r="C120" s="21"/>
      <c r="D120" s="21"/>
      <c r="E120" s="22"/>
      <c r="F120" s="22">
        <f>F119+F117+F115</f>
        <v>0</v>
      </c>
    </row>
    <row r="121" spans="1:6" x14ac:dyDescent="0.25">
      <c r="A121" s="23"/>
      <c r="C121" s="27"/>
      <c r="D121" s="27"/>
      <c r="E121" s="27"/>
      <c r="F121" s="17"/>
    </row>
    <row r="122" spans="1:6" ht="15.75" x14ac:dyDescent="0.25">
      <c r="A122" s="28"/>
      <c r="B122" s="60" t="s">
        <v>71</v>
      </c>
      <c r="C122" s="60"/>
      <c r="D122" s="60"/>
      <c r="E122" s="60"/>
      <c r="F122" s="28">
        <f>F14+F23+F34+F49+F60+F78+F83+F98+F104+F111+F120</f>
        <v>0</v>
      </c>
    </row>
  </sheetData>
  <mergeCells count="4">
    <mergeCell ref="A3:F3"/>
    <mergeCell ref="A4:F4"/>
    <mergeCell ref="A5:F5"/>
    <mergeCell ref="B122:E1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6"/>
  <sheetViews>
    <sheetView topLeftCell="A111" workbookViewId="0">
      <selection activeCell="B130" sqref="B130"/>
    </sheetView>
  </sheetViews>
  <sheetFormatPr defaultColWidth="11.5703125" defaultRowHeight="15" x14ac:dyDescent="0.25"/>
  <cols>
    <col min="2" max="2" width="34.42578125" bestFit="1" customWidth="1"/>
    <col min="3" max="3" width="6.28515625" bestFit="1" customWidth="1"/>
    <col min="4" max="4" width="9.28515625" customWidth="1"/>
    <col min="5" max="5" width="11.140625" bestFit="1" customWidth="1"/>
    <col min="6" max="6" width="12.28515625" bestFit="1" customWidth="1"/>
  </cols>
  <sheetData>
    <row r="1" spans="1:6" ht="15.75" x14ac:dyDescent="0.25">
      <c r="A1" s="55" t="s">
        <v>111</v>
      </c>
      <c r="B1" s="55"/>
      <c r="C1" s="55"/>
      <c r="D1" s="55"/>
      <c r="E1" s="55"/>
      <c r="F1" s="55"/>
    </row>
    <row r="2" spans="1:6" ht="15.75" x14ac:dyDescent="0.25">
      <c r="A2" s="56" t="s">
        <v>83</v>
      </c>
      <c r="B2" s="56"/>
      <c r="C2" s="56"/>
      <c r="D2" s="56"/>
      <c r="E2" s="56"/>
      <c r="F2" s="56"/>
    </row>
    <row r="3" spans="1:6" ht="15.75" x14ac:dyDescent="0.25">
      <c r="A3" s="55" t="s">
        <v>6</v>
      </c>
      <c r="B3" s="55"/>
      <c r="C3" s="55"/>
      <c r="D3" s="55"/>
      <c r="E3" s="55"/>
      <c r="F3" s="55"/>
    </row>
    <row r="4" spans="1:6" x14ac:dyDescent="0.25">
      <c r="A4" s="8"/>
      <c r="B4" s="8"/>
      <c r="C4" s="8"/>
      <c r="D4" s="8"/>
      <c r="E4" s="8"/>
      <c r="F4" s="8"/>
    </row>
    <row r="5" spans="1:6" x14ac:dyDescent="0.25">
      <c r="A5" s="1" t="s">
        <v>0</v>
      </c>
      <c r="B5" s="1" t="s">
        <v>1</v>
      </c>
      <c r="C5" s="1" t="s">
        <v>2</v>
      </c>
      <c r="D5" s="1" t="s">
        <v>3</v>
      </c>
      <c r="E5" s="1" t="s">
        <v>4</v>
      </c>
      <c r="F5" s="1" t="s">
        <v>5</v>
      </c>
    </row>
    <row r="6" spans="1:6" x14ac:dyDescent="0.25">
      <c r="A6" s="2"/>
      <c r="B6" s="2"/>
      <c r="C6" s="2"/>
      <c r="D6" s="2"/>
      <c r="E6" s="2"/>
      <c r="F6" s="2"/>
    </row>
    <row r="7" spans="1:6" x14ac:dyDescent="0.25">
      <c r="A7" s="9">
        <v>1</v>
      </c>
      <c r="B7" s="9" t="s">
        <v>7</v>
      </c>
      <c r="C7" s="2"/>
      <c r="D7" s="2"/>
      <c r="E7" s="2"/>
      <c r="F7" s="2"/>
    </row>
    <row r="8" spans="1:6" x14ac:dyDescent="0.25">
      <c r="A8" s="29" t="s">
        <v>8</v>
      </c>
      <c r="B8" s="30" t="s">
        <v>9</v>
      </c>
      <c r="C8" s="30"/>
      <c r="D8" s="30"/>
      <c r="E8" s="31"/>
      <c r="F8" s="31"/>
    </row>
    <row r="9" spans="1:6" ht="25.5" x14ac:dyDescent="0.25">
      <c r="A9" s="29"/>
      <c r="B9" s="49" t="s">
        <v>117</v>
      </c>
      <c r="C9" s="30" t="s">
        <v>10</v>
      </c>
      <c r="D9" s="30">
        <v>1</v>
      </c>
      <c r="E9" s="31"/>
      <c r="F9" s="31">
        <f>E9*D9</f>
        <v>0</v>
      </c>
    </row>
    <row r="10" spans="1:6" x14ac:dyDescent="0.25">
      <c r="A10" s="29" t="s">
        <v>11</v>
      </c>
      <c r="B10" s="30" t="s">
        <v>12</v>
      </c>
      <c r="C10" s="30"/>
      <c r="D10" s="30"/>
      <c r="E10" s="31"/>
      <c r="F10" s="31"/>
    </row>
    <row r="11" spans="1:6" ht="63.75" x14ac:dyDescent="0.25">
      <c r="A11" s="29"/>
      <c r="B11" s="49" t="s">
        <v>118</v>
      </c>
      <c r="C11" s="30" t="s">
        <v>10</v>
      </c>
      <c r="D11" s="30">
        <v>1</v>
      </c>
      <c r="E11" s="31"/>
      <c r="F11" s="31">
        <f>D11*E11</f>
        <v>0</v>
      </c>
    </row>
    <row r="12" spans="1:6" x14ac:dyDescent="0.25">
      <c r="A12" s="2"/>
      <c r="B12" s="10" t="s">
        <v>13</v>
      </c>
      <c r="C12" s="11"/>
      <c r="D12" s="11"/>
      <c r="E12" s="12"/>
      <c r="F12" s="13">
        <f>F8+F10</f>
        <v>0</v>
      </c>
    </row>
    <row r="13" spans="1:6" x14ac:dyDescent="0.25">
      <c r="A13" s="2"/>
      <c r="B13" s="2"/>
      <c r="C13" s="2"/>
      <c r="D13" s="2"/>
      <c r="E13" s="2"/>
      <c r="F13" s="2"/>
    </row>
    <row r="14" spans="1:6" x14ac:dyDescent="0.25">
      <c r="A14" s="9">
        <v>2</v>
      </c>
      <c r="B14" s="14" t="s">
        <v>14</v>
      </c>
      <c r="C14" s="15"/>
      <c r="D14" s="15"/>
      <c r="E14" s="15"/>
      <c r="F14" s="15"/>
    </row>
    <row r="15" spans="1:6" x14ac:dyDescent="0.25">
      <c r="A15" s="29" t="s">
        <v>15</v>
      </c>
      <c r="B15" s="30" t="s">
        <v>16</v>
      </c>
      <c r="C15" s="30"/>
      <c r="D15" s="30"/>
      <c r="E15" s="30"/>
      <c r="F15" s="30"/>
    </row>
    <row r="16" spans="1:6" ht="51" x14ac:dyDescent="0.25">
      <c r="A16" s="29"/>
      <c r="B16" s="49" t="s">
        <v>164</v>
      </c>
      <c r="C16" s="30" t="s">
        <v>17</v>
      </c>
      <c r="D16" s="33">
        <v>26.55</v>
      </c>
      <c r="E16" s="34"/>
      <c r="F16" s="33">
        <f>D16*E16</f>
        <v>0</v>
      </c>
    </row>
    <row r="17" spans="1:6" x14ac:dyDescent="0.25">
      <c r="A17" s="29" t="s">
        <v>19</v>
      </c>
      <c r="B17" s="30" t="s">
        <v>20</v>
      </c>
      <c r="C17" s="30"/>
      <c r="D17" s="30"/>
      <c r="E17" s="30"/>
      <c r="F17" s="30"/>
    </row>
    <row r="18" spans="1:6" ht="90" x14ac:dyDescent="0.25">
      <c r="A18" s="29"/>
      <c r="B18" s="32" t="s">
        <v>120</v>
      </c>
      <c r="C18" s="30" t="s">
        <v>17</v>
      </c>
      <c r="D18" s="33">
        <v>1.2</v>
      </c>
      <c r="E18" s="34"/>
      <c r="F18" s="33">
        <f>D18*E18</f>
        <v>0</v>
      </c>
    </row>
    <row r="19" spans="1:6" x14ac:dyDescent="0.25">
      <c r="A19" s="8"/>
      <c r="B19" s="10" t="s">
        <v>21</v>
      </c>
      <c r="C19" s="11"/>
      <c r="D19" s="11"/>
      <c r="E19" s="11"/>
      <c r="F19" s="16">
        <f>F18+F16</f>
        <v>0</v>
      </c>
    </row>
    <row r="20" spans="1:6" x14ac:dyDescent="0.25">
      <c r="A20" s="2"/>
      <c r="B20" s="2"/>
      <c r="C20" s="2"/>
      <c r="D20" s="2"/>
      <c r="E20" s="2"/>
      <c r="F20" s="2"/>
    </row>
    <row r="21" spans="1:6" x14ac:dyDescent="0.25">
      <c r="A21" s="9">
        <v>3</v>
      </c>
      <c r="B21" s="14" t="s">
        <v>22</v>
      </c>
      <c r="C21" s="2"/>
      <c r="D21" s="2"/>
      <c r="E21" s="2"/>
      <c r="F21" s="2"/>
    </row>
    <row r="22" spans="1:6" ht="24.75" x14ac:dyDescent="0.25">
      <c r="A22" s="29" t="s">
        <v>165</v>
      </c>
      <c r="B22" s="36" t="s">
        <v>93</v>
      </c>
      <c r="C22" s="36"/>
      <c r="D22" s="36"/>
      <c r="E22" s="36"/>
      <c r="F22" s="36"/>
    </row>
    <row r="23" spans="1:6" ht="102.75" x14ac:dyDescent="0.25">
      <c r="A23" s="29"/>
      <c r="B23" s="36" t="s">
        <v>121</v>
      </c>
      <c r="C23" s="37" t="s">
        <v>23</v>
      </c>
      <c r="D23" s="38">
        <v>1302.5999999999999</v>
      </c>
      <c r="E23" s="38"/>
      <c r="F23" s="31">
        <f>D23*E23</f>
        <v>0</v>
      </c>
    </row>
    <row r="24" spans="1:6" ht="24.75" x14ac:dyDescent="0.25">
      <c r="A24" s="29" t="s">
        <v>166</v>
      </c>
      <c r="B24" s="36" t="s">
        <v>171</v>
      </c>
      <c r="C24" s="37"/>
      <c r="D24" s="37"/>
      <c r="E24" s="37"/>
      <c r="F24" s="37"/>
    </row>
    <row r="25" spans="1:6" ht="102.75" x14ac:dyDescent="0.25">
      <c r="A25" s="29"/>
      <c r="B25" s="36" t="s">
        <v>122</v>
      </c>
      <c r="C25" s="37" t="s">
        <v>23</v>
      </c>
      <c r="D25" s="38">
        <v>1086.24</v>
      </c>
      <c r="E25" s="38"/>
      <c r="F25" s="31">
        <f>D25*E25</f>
        <v>0</v>
      </c>
    </row>
    <row r="26" spans="1:6" ht="24" customHeight="1" x14ac:dyDescent="0.25">
      <c r="A26" s="29" t="s">
        <v>167</v>
      </c>
      <c r="B26" s="36" t="s">
        <v>94</v>
      </c>
      <c r="C26" s="37"/>
      <c r="D26" s="38"/>
      <c r="E26" s="38"/>
      <c r="F26" s="31"/>
    </row>
    <row r="27" spans="1:6" ht="108" customHeight="1" x14ac:dyDescent="0.25">
      <c r="A27" s="29"/>
      <c r="B27" s="36" t="s">
        <v>172</v>
      </c>
      <c r="C27" s="37" t="s">
        <v>23</v>
      </c>
      <c r="D27" s="38">
        <v>80.16</v>
      </c>
      <c r="E27" s="38"/>
      <c r="F27" s="31">
        <f>D27*E27</f>
        <v>0</v>
      </c>
    </row>
    <row r="28" spans="1:6" x14ac:dyDescent="0.25">
      <c r="A28" s="29" t="s">
        <v>168</v>
      </c>
      <c r="B28" s="36" t="s">
        <v>79</v>
      </c>
      <c r="C28" s="37"/>
      <c r="D28" s="37"/>
      <c r="E28" s="37"/>
      <c r="F28" s="37"/>
    </row>
    <row r="29" spans="1:6" ht="96.4" customHeight="1" x14ac:dyDescent="0.25">
      <c r="A29" s="29"/>
      <c r="B29" s="36" t="s">
        <v>172</v>
      </c>
      <c r="C29" s="37" t="s">
        <v>23</v>
      </c>
      <c r="D29" s="38">
        <v>821.64</v>
      </c>
      <c r="E29" s="38"/>
      <c r="F29" s="31">
        <f>D29*E29</f>
        <v>0</v>
      </c>
    </row>
    <row r="30" spans="1:6" x14ac:dyDescent="0.25">
      <c r="A30" s="29" t="s">
        <v>169</v>
      </c>
      <c r="B30" s="36" t="s">
        <v>84</v>
      </c>
      <c r="C30" s="37"/>
      <c r="D30" s="38"/>
      <c r="E30" s="38"/>
      <c r="F30" s="31"/>
    </row>
    <row r="31" spans="1:6" ht="102.75" x14ac:dyDescent="0.25">
      <c r="A31" s="29"/>
      <c r="B31" s="36" t="s">
        <v>173</v>
      </c>
      <c r="C31" s="37" t="s">
        <v>23</v>
      </c>
      <c r="D31" s="38">
        <v>1002</v>
      </c>
      <c r="E31" s="38"/>
      <c r="F31" s="31">
        <f>D31*E31</f>
        <v>0</v>
      </c>
    </row>
    <row r="32" spans="1:6" ht="24.75" x14ac:dyDescent="0.25">
      <c r="A32" s="29" t="s">
        <v>170</v>
      </c>
      <c r="B32" s="36" t="s">
        <v>25</v>
      </c>
      <c r="C32" s="37"/>
      <c r="D32" s="38"/>
      <c r="E32" s="38"/>
      <c r="F32" s="31"/>
    </row>
    <row r="33" spans="1:6" ht="99.4" customHeight="1" x14ac:dyDescent="0.25">
      <c r="A33" s="29"/>
      <c r="B33" s="36" t="s">
        <v>174</v>
      </c>
      <c r="C33" s="37" t="s">
        <v>23</v>
      </c>
      <c r="D33" s="38">
        <v>1985.76</v>
      </c>
      <c r="E33" s="38"/>
      <c r="F33" s="31">
        <f>D33*E33</f>
        <v>0</v>
      </c>
    </row>
    <row r="34" spans="1:6" x14ac:dyDescent="0.25">
      <c r="A34" s="2"/>
      <c r="B34" s="10" t="s">
        <v>26</v>
      </c>
      <c r="C34" s="11"/>
      <c r="D34" s="11"/>
      <c r="E34" s="11"/>
      <c r="F34" s="16">
        <f ca="1">F23+F27+F31+F34+F29+F33+F25</f>
        <v>0</v>
      </c>
    </row>
    <row r="35" spans="1:6" x14ac:dyDescent="0.25">
      <c r="A35" s="2"/>
      <c r="B35" s="2"/>
      <c r="C35" s="2"/>
      <c r="D35" s="2"/>
      <c r="E35" s="2"/>
      <c r="F35" s="2"/>
    </row>
    <row r="36" spans="1:6" x14ac:dyDescent="0.25">
      <c r="A36" s="9">
        <v>4</v>
      </c>
      <c r="B36" s="9" t="s">
        <v>27</v>
      </c>
      <c r="C36" s="2"/>
      <c r="D36" s="2"/>
      <c r="E36" s="2"/>
      <c r="F36" s="2"/>
    </row>
    <row r="37" spans="1:6" x14ac:dyDescent="0.25">
      <c r="A37" s="29">
        <v>4.0999999999999996</v>
      </c>
      <c r="B37" s="37" t="s">
        <v>127</v>
      </c>
      <c r="C37" s="30"/>
      <c r="D37" s="37"/>
      <c r="E37" s="38"/>
      <c r="F37" s="31"/>
    </row>
    <row r="38" spans="1:6" ht="64.5" x14ac:dyDescent="0.25">
      <c r="A38" s="29"/>
      <c r="B38" s="36" t="s">
        <v>176</v>
      </c>
      <c r="C38" s="30" t="s">
        <v>17</v>
      </c>
      <c r="D38" s="37">
        <v>1.2</v>
      </c>
      <c r="E38" s="38"/>
      <c r="F38" s="31">
        <f>D38*E38</f>
        <v>0</v>
      </c>
    </row>
    <row r="39" spans="1:6" x14ac:dyDescent="0.25">
      <c r="A39" s="29">
        <v>4.2</v>
      </c>
      <c r="B39" s="37" t="s">
        <v>175</v>
      </c>
      <c r="C39" s="30"/>
      <c r="D39" s="30"/>
      <c r="E39" s="30"/>
      <c r="F39" s="30"/>
    </row>
    <row r="40" spans="1:6" ht="77.25" x14ac:dyDescent="0.25">
      <c r="A40" s="29"/>
      <c r="B40" s="36" t="s">
        <v>177</v>
      </c>
      <c r="C40" s="30" t="s">
        <v>17</v>
      </c>
      <c r="D40" s="37">
        <v>2.61</v>
      </c>
      <c r="E40" s="39"/>
      <c r="F40" s="31">
        <f t="shared" ref="F40" si="0">D40*E40</f>
        <v>0</v>
      </c>
    </row>
    <row r="41" spans="1:6" x14ac:dyDescent="0.25">
      <c r="A41" s="29">
        <v>4.3</v>
      </c>
      <c r="B41" s="37" t="s">
        <v>130</v>
      </c>
      <c r="C41" s="52"/>
      <c r="D41" s="37"/>
      <c r="E41" s="39"/>
      <c r="F41" s="31"/>
    </row>
    <row r="42" spans="1:6" ht="69.400000000000006" customHeight="1" x14ac:dyDescent="0.25">
      <c r="A42" s="29"/>
      <c r="B42" s="36" t="s">
        <v>179</v>
      </c>
      <c r="C42" s="30" t="s">
        <v>17</v>
      </c>
      <c r="D42" s="37">
        <v>2.21</v>
      </c>
      <c r="E42" s="39"/>
      <c r="F42" s="31">
        <f t="shared" ref="F42" si="1">D42*E42</f>
        <v>0</v>
      </c>
    </row>
    <row r="43" spans="1:6" x14ac:dyDescent="0.25">
      <c r="A43" s="29">
        <v>4.4000000000000004</v>
      </c>
      <c r="B43" s="37" t="s">
        <v>131</v>
      </c>
      <c r="C43" s="30"/>
      <c r="D43" s="37"/>
      <c r="E43" s="39"/>
      <c r="F43" s="31"/>
    </row>
    <row r="44" spans="1:6" ht="67.150000000000006" customHeight="1" x14ac:dyDescent="0.25">
      <c r="A44" s="29"/>
      <c r="B44" s="36" t="s">
        <v>178</v>
      </c>
      <c r="C44" s="30" t="s">
        <v>17</v>
      </c>
      <c r="D44" s="37">
        <v>2.61</v>
      </c>
      <c r="E44" s="39"/>
      <c r="F44" s="31">
        <f>D44*E44</f>
        <v>0</v>
      </c>
    </row>
    <row r="45" spans="1:6" x14ac:dyDescent="0.25">
      <c r="A45" s="29">
        <v>4.5</v>
      </c>
      <c r="B45" s="37" t="s">
        <v>181</v>
      </c>
      <c r="C45" s="30"/>
      <c r="D45" s="30"/>
      <c r="E45" s="30"/>
      <c r="F45" s="30"/>
    </row>
    <row r="46" spans="1:6" ht="77.25" x14ac:dyDescent="0.25">
      <c r="A46" s="29"/>
      <c r="B46" s="36" t="s">
        <v>180</v>
      </c>
      <c r="C46" s="30" t="s">
        <v>17</v>
      </c>
      <c r="D46" s="30">
        <v>4.1100000000000003</v>
      </c>
      <c r="E46" s="30"/>
      <c r="F46" s="30">
        <f>D46*E46</f>
        <v>0</v>
      </c>
    </row>
    <row r="47" spans="1:6" x14ac:dyDescent="0.25">
      <c r="A47" s="29">
        <v>4.5999999999999996</v>
      </c>
      <c r="B47" s="37" t="s">
        <v>132</v>
      </c>
      <c r="C47" s="30"/>
      <c r="D47" s="30"/>
      <c r="E47" s="30"/>
      <c r="F47" s="30"/>
    </row>
    <row r="48" spans="1:6" ht="77.25" x14ac:dyDescent="0.25">
      <c r="A48" s="29"/>
      <c r="B48" s="36" t="s">
        <v>183</v>
      </c>
      <c r="C48" s="30" t="s">
        <v>17</v>
      </c>
      <c r="D48" s="37">
        <v>3.62</v>
      </c>
      <c r="E48" s="39"/>
      <c r="F48" s="31">
        <f t="shared" ref="F48" si="2">D48*E48</f>
        <v>0</v>
      </c>
    </row>
    <row r="49" spans="1:6" x14ac:dyDescent="0.25">
      <c r="A49" s="29">
        <v>4.7</v>
      </c>
      <c r="B49" s="37" t="s">
        <v>133</v>
      </c>
      <c r="C49" s="30"/>
      <c r="D49" s="30"/>
      <c r="E49" s="30"/>
      <c r="F49" s="30"/>
    </row>
    <row r="50" spans="1:6" ht="70.900000000000006" customHeight="1" x14ac:dyDescent="0.25">
      <c r="A50" s="29"/>
      <c r="B50" s="36" t="s">
        <v>182</v>
      </c>
      <c r="C50" s="30" t="s">
        <v>17</v>
      </c>
      <c r="D50" s="37">
        <v>0.38</v>
      </c>
      <c r="E50" s="38"/>
      <c r="F50" s="31">
        <f t="shared" ref="F50" si="3">D50*E50</f>
        <v>0</v>
      </c>
    </row>
    <row r="51" spans="1:6" x14ac:dyDescent="0.25">
      <c r="A51" s="29">
        <v>4.8</v>
      </c>
      <c r="B51" s="37" t="s">
        <v>28</v>
      </c>
      <c r="C51" s="30"/>
      <c r="D51" s="30"/>
      <c r="E51" s="30"/>
      <c r="F51" s="30"/>
    </row>
    <row r="52" spans="1:6" ht="77.25" x14ac:dyDescent="0.25">
      <c r="A52" s="29"/>
      <c r="B52" s="36" t="s">
        <v>184</v>
      </c>
      <c r="C52" s="30" t="s">
        <v>17</v>
      </c>
      <c r="D52" s="37">
        <v>0.4</v>
      </c>
      <c r="E52" s="38"/>
      <c r="F52" s="31">
        <f t="shared" ref="F52" si="4">D52*E52</f>
        <v>0</v>
      </c>
    </row>
    <row r="53" spans="1:6" x14ac:dyDescent="0.25">
      <c r="A53" s="2"/>
      <c r="B53" s="10" t="s">
        <v>29</v>
      </c>
      <c r="C53" s="11"/>
      <c r="D53" s="11"/>
      <c r="E53" s="11"/>
      <c r="F53" s="16" t="e">
        <f>F38+F40+F42+F44+F48+F52+F50+#REF!</f>
        <v>#REF!</v>
      </c>
    </row>
    <row r="54" spans="1:6" x14ac:dyDescent="0.25">
      <c r="A54" s="2"/>
      <c r="B54" s="2"/>
      <c r="C54" s="2"/>
      <c r="D54" s="2"/>
      <c r="E54" s="2"/>
      <c r="F54" s="2"/>
    </row>
    <row r="55" spans="1:6" x14ac:dyDescent="0.25">
      <c r="A55" s="9">
        <v>5</v>
      </c>
      <c r="B55" s="9" t="s">
        <v>30</v>
      </c>
      <c r="C55" s="2"/>
      <c r="D55" s="2"/>
      <c r="E55" s="2"/>
      <c r="F55" s="5"/>
    </row>
    <row r="56" spans="1:6" x14ac:dyDescent="0.25">
      <c r="A56" s="29">
        <v>5.2</v>
      </c>
      <c r="B56" s="30" t="s">
        <v>32</v>
      </c>
      <c r="C56" s="37"/>
      <c r="D56" s="37"/>
      <c r="E56" s="37"/>
      <c r="F56" s="37"/>
    </row>
    <row r="57" spans="1:6" ht="51.75" x14ac:dyDescent="0.25">
      <c r="A57" s="29"/>
      <c r="B57" s="32" t="s">
        <v>136</v>
      </c>
      <c r="C57" s="37" t="s">
        <v>31</v>
      </c>
      <c r="D57" s="40">
        <v>800</v>
      </c>
      <c r="E57" s="37"/>
      <c r="F57" s="31">
        <f>D57*E57</f>
        <v>0</v>
      </c>
    </row>
    <row r="58" spans="1:6" x14ac:dyDescent="0.25">
      <c r="A58" s="29">
        <v>5.3</v>
      </c>
      <c r="B58" s="30" t="s">
        <v>80</v>
      </c>
      <c r="C58" s="37"/>
      <c r="D58" s="37"/>
      <c r="E58" s="37"/>
      <c r="F58" s="37"/>
    </row>
    <row r="59" spans="1:6" ht="39" x14ac:dyDescent="0.25">
      <c r="A59" s="29"/>
      <c r="B59" s="32" t="s">
        <v>185</v>
      </c>
      <c r="C59" s="37" t="s">
        <v>31</v>
      </c>
      <c r="D59" s="40">
        <v>775</v>
      </c>
      <c r="E59" s="37"/>
      <c r="F59" s="31">
        <f>E59*D59</f>
        <v>0</v>
      </c>
    </row>
    <row r="60" spans="1:6" x14ac:dyDescent="0.25">
      <c r="A60" s="29">
        <v>5.3</v>
      </c>
      <c r="B60" s="30" t="s">
        <v>81</v>
      </c>
      <c r="C60" s="37"/>
      <c r="D60" s="37"/>
      <c r="E60" s="37"/>
      <c r="F60" s="37"/>
    </row>
    <row r="61" spans="1:6" ht="39" x14ac:dyDescent="0.25">
      <c r="A61" s="29"/>
      <c r="B61" s="32" t="s">
        <v>186</v>
      </c>
      <c r="C61" s="37" t="s">
        <v>31</v>
      </c>
      <c r="D61" s="40">
        <v>25</v>
      </c>
      <c r="E61" s="37"/>
      <c r="F61" s="31">
        <f>E61*D61</f>
        <v>0</v>
      </c>
    </row>
    <row r="62" spans="1:6" x14ac:dyDescent="0.25">
      <c r="A62" s="2"/>
      <c r="B62" s="10" t="s">
        <v>33</v>
      </c>
      <c r="C62" s="11"/>
      <c r="D62" s="11"/>
      <c r="E62" s="11"/>
      <c r="F62" s="16">
        <f>F57+F59+F61</f>
        <v>0</v>
      </c>
    </row>
    <row r="63" spans="1:6" x14ac:dyDescent="0.25">
      <c r="A63" s="2"/>
      <c r="B63" s="2"/>
      <c r="C63" s="2"/>
      <c r="D63" s="2"/>
      <c r="E63" s="2"/>
      <c r="F63" s="5"/>
    </row>
    <row r="64" spans="1:6" x14ac:dyDescent="0.25">
      <c r="A64" s="9">
        <v>6</v>
      </c>
      <c r="B64" s="10" t="s">
        <v>34</v>
      </c>
      <c r="C64" s="8"/>
      <c r="D64" s="2"/>
      <c r="E64" s="2"/>
      <c r="F64" s="2"/>
    </row>
    <row r="65" spans="1:6" x14ac:dyDescent="0.25">
      <c r="A65" s="18">
        <v>6.1</v>
      </c>
      <c r="B65" s="19" t="s">
        <v>35</v>
      </c>
      <c r="C65" s="8"/>
      <c r="D65" s="2"/>
      <c r="E65" s="2"/>
      <c r="F65" s="2"/>
    </row>
    <row r="66" spans="1:6" x14ac:dyDescent="0.25">
      <c r="A66" s="29" t="s">
        <v>36</v>
      </c>
      <c r="B66" s="30" t="s">
        <v>37</v>
      </c>
      <c r="C66" s="30"/>
      <c r="D66" s="30"/>
      <c r="E66" s="30"/>
      <c r="F66" s="30"/>
    </row>
    <row r="67" spans="1:6" ht="75.400000000000006" customHeight="1" x14ac:dyDescent="0.25">
      <c r="A67" s="29"/>
      <c r="B67" s="32" t="s">
        <v>188</v>
      </c>
      <c r="C67" s="30" t="s">
        <v>38</v>
      </c>
      <c r="D67" s="37">
        <v>62.71</v>
      </c>
      <c r="E67" s="41"/>
      <c r="F67" s="31">
        <f>D67*E67</f>
        <v>0</v>
      </c>
    </row>
    <row r="68" spans="1:6" x14ac:dyDescent="0.25">
      <c r="A68" s="29" t="s">
        <v>39</v>
      </c>
      <c r="B68" s="30" t="s">
        <v>40</v>
      </c>
      <c r="C68" s="30"/>
      <c r="D68" s="30"/>
      <c r="E68" s="30"/>
      <c r="F68" s="30"/>
    </row>
    <row r="69" spans="1:6" ht="58.15" customHeight="1" x14ac:dyDescent="0.25">
      <c r="A69" s="29"/>
      <c r="B69" s="32" t="s">
        <v>189</v>
      </c>
      <c r="C69" s="30" t="s">
        <v>38</v>
      </c>
      <c r="D69" s="37">
        <v>154.13</v>
      </c>
      <c r="E69" s="41"/>
      <c r="F69" s="31">
        <f>D69*E69</f>
        <v>0</v>
      </c>
    </row>
    <row r="70" spans="1:6" x14ac:dyDescent="0.25">
      <c r="A70" s="29" t="s">
        <v>85</v>
      </c>
      <c r="B70" s="30" t="s">
        <v>86</v>
      </c>
      <c r="C70" s="30"/>
      <c r="D70" s="30"/>
      <c r="E70" s="30"/>
      <c r="F70" s="30"/>
    </row>
    <row r="71" spans="1:6" ht="64.5" x14ac:dyDescent="0.25">
      <c r="A71" s="29"/>
      <c r="B71" s="32" t="s">
        <v>190</v>
      </c>
      <c r="C71" s="30" t="s">
        <v>38</v>
      </c>
      <c r="D71" s="37">
        <v>49.58</v>
      </c>
      <c r="E71" s="41"/>
      <c r="F71" s="31">
        <f>D71*E71</f>
        <v>0</v>
      </c>
    </row>
    <row r="72" spans="1:6" x14ac:dyDescent="0.25">
      <c r="A72" s="42">
        <v>6.2</v>
      </c>
      <c r="B72" s="43" t="s">
        <v>41</v>
      </c>
      <c r="C72" s="30"/>
      <c r="D72" s="30"/>
      <c r="E72" s="30"/>
      <c r="F72" s="30"/>
    </row>
    <row r="73" spans="1:6" ht="51.75" x14ac:dyDescent="0.25">
      <c r="A73" s="42"/>
      <c r="B73" s="32" t="s">
        <v>191</v>
      </c>
      <c r="C73" s="30" t="s">
        <v>38</v>
      </c>
      <c r="D73" s="37">
        <v>13.8</v>
      </c>
      <c r="E73" s="41"/>
      <c r="F73" s="31">
        <f>D73*E73</f>
        <v>0</v>
      </c>
    </row>
    <row r="74" spans="1:6" x14ac:dyDescent="0.25">
      <c r="A74" s="18"/>
      <c r="B74" s="18"/>
      <c r="C74" s="18"/>
      <c r="D74" s="18"/>
      <c r="E74" s="18"/>
      <c r="F74" s="18"/>
    </row>
    <row r="75" spans="1:6" x14ac:dyDescent="0.25">
      <c r="A75" s="18">
        <v>6.3</v>
      </c>
      <c r="B75" s="19" t="s">
        <v>42</v>
      </c>
      <c r="C75" s="8"/>
      <c r="D75" s="2"/>
      <c r="E75" s="2"/>
      <c r="F75" s="2"/>
    </row>
    <row r="76" spans="1:6" x14ac:dyDescent="0.25">
      <c r="A76" s="29" t="s">
        <v>43</v>
      </c>
      <c r="B76" s="30" t="s">
        <v>96</v>
      </c>
      <c r="C76" s="30"/>
      <c r="D76" s="30"/>
      <c r="E76" s="30"/>
      <c r="F76" s="30"/>
    </row>
    <row r="77" spans="1:6" ht="102.75" x14ac:dyDescent="0.25">
      <c r="A77" s="29"/>
      <c r="B77" s="32" t="s">
        <v>140</v>
      </c>
      <c r="C77" s="30" t="s">
        <v>38</v>
      </c>
      <c r="D77" s="40">
        <v>266.42</v>
      </c>
      <c r="E77" s="44"/>
      <c r="F77" s="44">
        <f>D77*E77</f>
        <v>0</v>
      </c>
    </row>
    <row r="78" spans="1:6" x14ac:dyDescent="0.25">
      <c r="A78" s="29" t="s">
        <v>44</v>
      </c>
      <c r="B78" s="30" t="s">
        <v>78</v>
      </c>
      <c r="C78" s="30"/>
      <c r="D78" s="30"/>
      <c r="E78" s="30"/>
      <c r="F78" s="30"/>
    </row>
    <row r="79" spans="1:6" ht="90" x14ac:dyDescent="0.25">
      <c r="A79" s="29"/>
      <c r="B79" s="32" t="s">
        <v>192</v>
      </c>
      <c r="C79" s="30" t="s">
        <v>66</v>
      </c>
      <c r="D79" s="40">
        <v>1</v>
      </c>
      <c r="E79" s="44"/>
      <c r="F79" s="44">
        <f>E79*D79</f>
        <v>0</v>
      </c>
    </row>
    <row r="80" spans="1:6" x14ac:dyDescent="0.25">
      <c r="A80" s="29" t="s">
        <v>77</v>
      </c>
      <c r="B80" s="30" t="s">
        <v>103</v>
      </c>
      <c r="C80" s="30"/>
      <c r="D80" s="40"/>
      <c r="E80" s="44"/>
      <c r="F80" s="44"/>
    </row>
    <row r="81" spans="1:6" ht="102.75" x14ac:dyDescent="0.25">
      <c r="A81" s="29"/>
      <c r="B81" s="32" t="s">
        <v>141</v>
      </c>
      <c r="C81" s="30" t="s">
        <v>38</v>
      </c>
      <c r="D81" s="40">
        <v>1</v>
      </c>
      <c r="E81" s="31"/>
      <c r="F81" s="44">
        <f>E81*D81</f>
        <v>0</v>
      </c>
    </row>
    <row r="82" spans="1:6" x14ac:dyDescent="0.25">
      <c r="A82" s="2"/>
      <c r="B82" s="10" t="s">
        <v>46</v>
      </c>
      <c r="C82" s="11"/>
      <c r="D82" s="11"/>
      <c r="E82" s="11"/>
      <c r="F82" s="16">
        <f>F67+F69+F73+F77+F81+F79+F71</f>
        <v>0</v>
      </c>
    </row>
    <row r="83" spans="1:6" x14ac:dyDescent="0.25">
      <c r="A83" s="2"/>
      <c r="B83" s="2"/>
      <c r="C83" s="2"/>
      <c r="D83" s="2"/>
      <c r="E83" s="2"/>
      <c r="F83" s="2"/>
    </row>
    <row r="84" spans="1:6" x14ac:dyDescent="0.25">
      <c r="A84" s="1" t="s">
        <v>0</v>
      </c>
      <c r="B84" s="1" t="s">
        <v>1</v>
      </c>
      <c r="C84" s="1" t="s">
        <v>2</v>
      </c>
      <c r="D84" s="1" t="s">
        <v>3</v>
      </c>
      <c r="E84" s="1"/>
      <c r="F84" s="1"/>
    </row>
    <row r="85" spans="1:6" x14ac:dyDescent="0.25">
      <c r="A85" s="9">
        <v>7</v>
      </c>
      <c r="B85" s="9" t="s">
        <v>49</v>
      </c>
      <c r="C85" s="8"/>
      <c r="D85" s="8"/>
      <c r="E85" s="2"/>
      <c r="F85" s="2"/>
    </row>
    <row r="86" spans="1:6" x14ac:dyDescent="0.25">
      <c r="A86" s="18">
        <v>7.1</v>
      </c>
      <c r="B86" s="19" t="s">
        <v>51</v>
      </c>
      <c r="C86" s="8"/>
      <c r="D86" s="8"/>
      <c r="E86" s="2"/>
      <c r="F86" s="2"/>
    </row>
    <row r="87" spans="1:6" ht="39" x14ac:dyDescent="0.25">
      <c r="A87" s="29" t="s">
        <v>104</v>
      </c>
      <c r="B87" s="32" t="s">
        <v>76</v>
      </c>
      <c r="C87" s="30"/>
      <c r="D87" s="30"/>
      <c r="E87" s="30"/>
      <c r="F87" s="30"/>
    </row>
    <row r="88" spans="1:6" ht="76.5" x14ac:dyDescent="0.25">
      <c r="A88" s="29"/>
      <c r="B88" s="49" t="s">
        <v>193</v>
      </c>
      <c r="C88" s="30" t="s">
        <v>52</v>
      </c>
      <c r="D88" s="33">
        <v>15</v>
      </c>
      <c r="E88" s="44"/>
      <c r="F88" s="44">
        <f>D88*E88</f>
        <v>0</v>
      </c>
    </row>
    <row r="89" spans="1:6" x14ac:dyDescent="0.25">
      <c r="A89" s="29" t="s">
        <v>105</v>
      </c>
      <c r="B89" s="30" t="s">
        <v>53</v>
      </c>
      <c r="C89" s="30"/>
      <c r="D89" s="33"/>
      <c r="E89" s="44"/>
      <c r="F89" s="44"/>
    </row>
    <row r="90" spans="1:6" ht="63.75" x14ac:dyDescent="0.25">
      <c r="A90" s="29"/>
      <c r="B90" s="49" t="s">
        <v>143</v>
      </c>
      <c r="C90" s="30" t="s">
        <v>10</v>
      </c>
      <c r="D90" s="33">
        <v>1</v>
      </c>
      <c r="E90" s="44"/>
      <c r="F90" s="44">
        <f>E90*D90</f>
        <v>0</v>
      </c>
    </row>
    <row r="91" spans="1:6" x14ac:dyDescent="0.25">
      <c r="A91" s="29" t="s">
        <v>106</v>
      </c>
      <c r="B91" s="30" t="s">
        <v>54</v>
      </c>
      <c r="C91" s="30"/>
      <c r="D91" s="33"/>
      <c r="E91" s="44"/>
      <c r="F91" s="44"/>
    </row>
    <row r="92" spans="1:6" ht="63.75" x14ac:dyDescent="0.25">
      <c r="A92" s="29"/>
      <c r="B92" s="49" t="s">
        <v>145</v>
      </c>
      <c r="C92" s="30" t="s">
        <v>10</v>
      </c>
      <c r="D92" s="33">
        <v>1</v>
      </c>
      <c r="E92" s="44"/>
      <c r="F92" s="44">
        <f>D92*E92</f>
        <v>0</v>
      </c>
    </row>
    <row r="93" spans="1:6" x14ac:dyDescent="0.25">
      <c r="A93" s="29" t="s">
        <v>107</v>
      </c>
      <c r="B93" s="30" t="s">
        <v>87</v>
      </c>
      <c r="C93" s="30"/>
      <c r="D93" s="33"/>
      <c r="E93" s="44"/>
      <c r="F93" s="44"/>
    </row>
    <row r="94" spans="1:6" ht="51" x14ac:dyDescent="0.25">
      <c r="A94" s="29"/>
      <c r="B94" s="49" t="s">
        <v>194</v>
      </c>
      <c r="C94" s="30" t="s">
        <v>31</v>
      </c>
      <c r="D94" s="33">
        <v>1</v>
      </c>
      <c r="E94" s="44"/>
      <c r="F94" s="44">
        <f>E94*D94</f>
        <v>0</v>
      </c>
    </row>
    <row r="95" spans="1:6" ht="26.25" x14ac:dyDescent="0.25">
      <c r="A95" s="29" t="s">
        <v>108</v>
      </c>
      <c r="B95" s="32" t="s">
        <v>73</v>
      </c>
      <c r="C95" s="30"/>
      <c r="D95" s="33"/>
      <c r="E95" s="44"/>
      <c r="F95" s="44"/>
    </row>
    <row r="96" spans="1:6" x14ac:dyDescent="0.25">
      <c r="A96" s="29"/>
      <c r="B96" s="32"/>
      <c r="C96" s="30" t="s">
        <v>74</v>
      </c>
      <c r="D96" s="33">
        <v>15</v>
      </c>
      <c r="E96" s="44"/>
      <c r="F96" s="44">
        <f>D96*E96</f>
        <v>0</v>
      </c>
    </row>
    <row r="98" spans="1:6" x14ac:dyDescent="0.25">
      <c r="A98" s="18">
        <v>7.2</v>
      </c>
      <c r="B98" s="20" t="s">
        <v>56</v>
      </c>
      <c r="C98" s="20"/>
      <c r="D98" s="20"/>
      <c r="E98" s="5"/>
      <c r="F98" s="5"/>
    </row>
    <row r="99" spans="1:6" ht="26.25" x14ac:dyDescent="0.25">
      <c r="A99" s="29" t="s">
        <v>109</v>
      </c>
      <c r="B99" s="32" t="s">
        <v>57</v>
      </c>
      <c r="C99" s="33"/>
      <c r="D99" s="33"/>
      <c r="E99" s="44"/>
      <c r="F99" s="44"/>
    </row>
    <row r="100" spans="1:6" ht="51.75" x14ac:dyDescent="0.25">
      <c r="A100" s="29"/>
      <c r="B100" s="32" t="s">
        <v>148</v>
      </c>
      <c r="C100" s="30" t="s">
        <v>31</v>
      </c>
      <c r="D100" s="33">
        <v>4</v>
      </c>
      <c r="E100" s="44"/>
      <c r="F100" s="44">
        <f>E100*D100</f>
        <v>0</v>
      </c>
    </row>
    <row r="101" spans="1:6" ht="26.25" x14ac:dyDescent="0.25">
      <c r="A101" s="29"/>
      <c r="B101" s="32" t="s">
        <v>97</v>
      </c>
      <c r="C101" s="33"/>
      <c r="D101" s="33"/>
      <c r="E101" s="44"/>
      <c r="F101" s="44"/>
    </row>
    <row r="102" spans="1:6" ht="39" x14ac:dyDescent="0.25">
      <c r="A102" s="29"/>
      <c r="B102" s="32" t="s">
        <v>195</v>
      </c>
      <c r="C102" s="30" t="s">
        <v>31</v>
      </c>
      <c r="D102" s="33">
        <v>4</v>
      </c>
      <c r="E102" s="44"/>
      <c r="F102" s="44">
        <f>E102*D102</f>
        <v>0</v>
      </c>
    </row>
    <row r="103" spans="1:6" x14ac:dyDescent="0.25">
      <c r="C103" s="8"/>
      <c r="D103" s="8"/>
      <c r="E103" s="5"/>
      <c r="F103" s="5"/>
    </row>
    <row r="104" spans="1:6" x14ac:dyDescent="0.25">
      <c r="A104" s="18">
        <v>7.3</v>
      </c>
      <c r="B104" s="19" t="s">
        <v>58</v>
      </c>
      <c r="C104" s="8"/>
      <c r="D104" s="8"/>
      <c r="E104" s="5"/>
      <c r="F104" s="5"/>
    </row>
    <row r="105" spans="1:6" x14ac:dyDescent="0.25">
      <c r="A105" s="29" t="s">
        <v>110</v>
      </c>
      <c r="B105" s="30" t="s">
        <v>60</v>
      </c>
      <c r="C105" s="40"/>
      <c r="D105" s="33"/>
      <c r="E105" s="44"/>
      <c r="F105" s="44"/>
    </row>
    <row r="106" spans="1:6" ht="51.75" x14ac:dyDescent="0.25">
      <c r="A106" s="29"/>
      <c r="B106" s="32" t="s">
        <v>196</v>
      </c>
      <c r="C106" s="40" t="s">
        <v>31</v>
      </c>
      <c r="D106" s="33">
        <v>4</v>
      </c>
      <c r="E106" s="44"/>
      <c r="F106" s="44">
        <f>E106*D106</f>
        <v>0</v>
      </c>
    </row>
    <row r="107" spans="1:6" x14ac:dyDescent="0.25">
      <c r="A107" s="2"/>
      <c r="B107" s="10" t="s">
        <v>115</v>
      </c>
      <c r="C107" s="11"/>
      <c r="D107" s="11"/>
      <c r="E107" s="12"/>
      <c r="F107" s="13">
        <f>F88+F90+F92+F100+F106+F94+F96+F102</f>
        <v>0</v>
      </c>
    </row>
    <row r="108" spans="1:6" x14ac:dyDescent="0.25">
      <c r="A108" s="2"/>
      <c r="B108" s="2"/>
      <c r="C108" s="2"/>
      <c r="D108" s="2"/>
      <c r="E108" s="2"/>
      <c r="F108" s="2"/>
    </row>
    <row r="109" spans="1:6" x14ac:dyDescent="0.25">
      <c r="A109" s="9">
        <v>8</v>
      </c>
      <c r="B109" s="9" t="s">
        <v>62</v>
      </c>
      <c r="C109" s="2"/>
      <c r="D109" s="2"/>
      <c r="E109" s="2"/>
      <c r="F109" s="2"/>
    </row>
    <row r="110" spans="1:6" x14ac:dyDescent="0.25">
      <c r="A110" s="37">
        <v>8.1</v>
      </c>
      <c r="B110" s="37" t="s">
        <v>63</v>
      </c>
      <c r="C110" s="37"/>
      <c r="D110" s="37"/>
      <c r="E110" s="37"/>
      <c r="F110" s="37"/>
    </row>
    <row r="111" spans="1:6" ht="90" x14ac:dyDescent="0.25">
      <c r="A111" s="37"/>
      <c r="B111" s="36" t="s">
        <v>149</v>
      </c>
      <c r="C111" s="37" t="s">
        <v>31</v>
      </c>
      <c r="D111" s="37">
        <v>4</v>
      </c>
      <c r="E111" s="31"/>
      <c r="F111" s="31">
        <f>E111*D111</f>
        <v>0</v>
      </c>
    </row>
    <row r="112" spans="1:6" x14ac:dyDescent="0.25">
      <c r="A112" s="17"/>
      <c r="B112" s="10" t="s">
        <v>112</v>
      </c>
      <c r="C112" s="11"/>
      <c r="D112" s="11"/>
      <c r="E112" s="12"/>
      <c r="F112" s="13">
        <f>F111</f>
        <v>0</v>
      </c>
    </row>
    <row r="113" spans="1:6" x14ac:dyDescent="0.25">
      <c r="A113" s="17"/>
      <c r="B113" s="17"/>
      <c r="C113" s="17"/>
      <c r="D113" s="17"/>
      <c r="E113" s="17"/>
      <c r="F113" s="17"/>
    </row>
    <row r="114" spans="1:6" x14ac:dyDescent="0.25">
      <c r="A114" s="9">
        <v>9</v>
      </c>
      <c r="B114" s="9" t="s">
        <v>98</v>
      </c>
      <c r="C114" s="17"/>
      <c r="D114" s="17"/>
      <c r="E114" s="17"/>
      <c r="F114" s="17"/>
    </row>
    <row r="115" spans="1:6" ht="26.25" x14ac:dyDescent="0.25">
      <c r="A115" s="37">
        <v>9.1</v>
      </c>
      <c r="B115" s="48" t="s">
        <v>68</v>
      </c>
      <c r="C115" s="30"/>
      <c r="D115" s="30"/>
      <c r="E115" s="30"/>
      <c r="F115" s="30"/>
    </row>
    <row r="116" spans="1:6" ht="77.25" x14ac:dyDescent="0.25">
      <c r="A116" s="37"/>
      <c r="B116" s="48" t="s">
        <v>197</v>
      </c>
      <c r="C116" s="30" t="s">
        <v>69</v>
      </c>
      <c r="D116" s="46">
        <v>1</v>
      </c>
      <c r="E116" s="47"/>
      <c r="F116" s="47">
        <f>E116*D116</f>
        <v>0</v>
      </c>
    </row>
    <row r="117" spans="1:6" x14ac:dyDescent="0.25">
      <c r="A117" s="29">
        <v>9.1999999999999993</v>
      </c>
      <c r="B117" s="30" t="s">
        <v>88</v>
      </c>
      <c r="C117" s="37"/>
      <c r="D117" s="37"/>
      <c r="E117" s="37"/>
      <c r="F117" s="37"/>
    </row>
    <row r="118" spans="1:6" ht="51.75" x14ac:dyDescent="0.25">
      <c r="A118" s="29"/>
      <c r="B118" s="32" t="s">
        <v>198</v>
      </c>
      <c r="C118" s="37" t="s">
        <v>10</v>
      </c>
      <c r="D118" s="37">
        <v>1</v>
      </c>
      <c r="E118" s="31"/>
      <c r="F118" s="31"/>
    </row>
    <row r="119" spans="1:6" x14ac:dyDescent="0.25">
      <c r="A119" s="17"/>
      <c r="B119" s="10" t="s">
        <v>113</v>
      </c>
      <c r="C119" s="21"/>
      <c r="D119" s="21"/>
      <c r="E119" s="22"/>
      <c r="F119" s="22">
        <f>F118+F116</f>
        <v>0</v>
      </c>
    </row>
    <row r="120" spans="1:6" x14ac:dyDescent="0.25">
      <c r="A120" s="23"/>
      <c r="B120" s="24"/>
      <c r="C120" s="23"/>
      <c r="D120" s="23"/>
      <c r="E120" s="25"/>
      <c r="F120" s="25"/>
    </row>
    <row r="121" spans="1:6" x14ac:dyDescent="0.25">
      <c r="A121" s="26">
        <v>10</v>
      </c>
      <c r="B121" s="10" t="s">
        <v>65</v>
      </c>
      <c r="C121" s="23"/>
      <c r="D121" s="23"/>
      <c r="E121" s="25"/>
      <c r="F121" s="25"/>
    </row>
    <row r="122" spans="1:6" x14ac:dyDescent="0.25">
      <c r="A122" s="37">
        <v>10.1</v>
      </c>
      <c r="B122" s="32" t="s">
        <v>101</v>
      </c>
      <c r="C122" s="37"/>
      <c r="D122" s="37"/>
      <c r="E122" s="31"/>
      <c r="F122" s="31"/>
    </row>
    <row r="123" spans="1:6" ht="77.25" x14ac:dyDescent="0.25">
      <c r="A123" s="37"/>
      <c r="B123" s="48" t="s">
        <v>151</v>
      </c>
      <c r="C123" s="37" t="s">
        <v>66</v>
      </c>
      <c r="D123" s="37">
        <v>1</v>
      </c>
      <c r="E123" s="31"/>
      <c r="F123" s="31">
        <f>E123</f>
        <v>0</v>
      </c>
    </row>
    <row r="124" spans="1:6" x14ac:dyDescent="0.25">
      <c r="A124" s="23"/>
      <c r="B124" s="10" t="s">
        <v>114</v>
      </c>
      <c r="C124" s="21"/>
      <c r="D124" s="21"/>
      <c r="E124" s="22"/>
      <c r="F124" s="22">
        <f>F123</f>
        <v>0</v>
      </c>
    </row>
    <row r="125" spans="1:6" x14ac:dyDescent="0.25">
      <c r="A125" s="23"/>
      <c r="C125" s="27"/>
      <c r="D125" s="27"/>
      <c r="E125" s="27"/>
      <c r="F125" s="17"/>
    </row>
    <row r="126" spans="1:6" ht="15.75" x14ac:dyDescent="0.25">
      <c r="A126" s="17"/>
      <c r="B126" s="60" t="s">
        <v>71</v>
      </c>
      <c r="C126" s="60"/>
      <c r="D126" s="60"/>
      <c r="E126" s="60"/>
      <c r="F126" s="28">
        <f ca="1">F12+F19+F34+F53+F62+F82+F107+F112+F119+F124</f>
        <v>0</v>
      </c>
    </row>
  </sheetData>
  <mergeCells count="4">
    <mergeCell ref="A1:F1"/>
    <mergeCell ref="A2:F2"/>
    <mergeCell ref="A3:F3"/>
    <mergeCell ref="B126:E1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Tableau recapitulatif</vt:lpstr>
      <vt:lpstr>RCBSL</vt:lpstr>
      <vt:lpstr>CBST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Robson</dc:creator>
  <cp:lastModifiedBy>Natacha Jean</cp:lastModifiedBy>
  <dcterms:created xsi:type="dcterms:W3CDTF">2023-08-02T03:31:41Z</dcterms:created>
  <dcterms:modified xsi:type="dcterms:W3CDTF">2023-12-11T17:23:32Z</dcterms:modified>
</cp:coreProperties>
</file>