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Users\rouli\Desktop\Dossier  ecole phaniel N\les plans\DAO MODIFIER\"/>
    </mc:Choice>
  </mc:AlternateContent>
  <xr:revisionPtr revIDLastSave="0" documentId="13_ncr:1_{73466D2E-9660-4756-A5F8-0767BC2768B1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Tableau recapitulatif" sheetId="1" r:id="rId1"/>
    <sheet name="Construction bloc sanitaire" sheetId="2" r:id="rId2"/>
    <sheet name="Construction reservoir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1" i="2" l="1"/>
  <c r="F64" i="2"/>
  <c r="F67" i="2"/>
  <c r="F66" i="2"/>
  <c r="F26" i="2" l="1"/>
  <c r="H54" i="3" l="1"/>
  <c r="H53" i="3"/>
  <c r="H55" i="3" s="1"/>
  <c r="H49" i="3"/>
  <c r="H48" i="3"/>
  <c r="H44" i="3"/>
  <c r="H43" i="3"/>
  <c r="H41" i="3"/>
  <c r="H36" i="3"/>
  <c r="H37" i="3" s="1"/>
  <c r="H32" i="3"/>
  <c r="H31" i="3"/>
  <c r="H30" i="3"/>
  <c r="H29" i="3"/>
  <c r="H28" i="3"/>
  <c r="H24" i="3"/>
  <c r="H23" i="3"/>
  <c r="H22" i="3"/>
  <c r="H21" i="3"/>
  <c r="H17" i="3"/>
  <c r="H16" i="3"/>
  <c r="H15" i="3"/>
  <c r="H14" i="3"/>
  <c r="H11" i="3"/>
  <c r="H33" i="3" l="1"/>
  <c r="H50" i="3"/>
  <c r="H18" i="3"/>
  <c r="H25" i="3"/>
  <c r="H45" i="3"/>
  <c r="H57" i="3" l="1"/>
  <c r="F89" i="2"/>
  <c r="F88" i="2"/>
  <c r="F87" i="2"/>
  <c r="F86" i="2"/>
  <c r="F82" i="2"/>
  <c r="F80" i="2"/>
  <c r="F79" i="2"/>
  <c r="F75" i="2"/>
  <c r="F76" i="2" s="1"/>
  <c r="F71" i="2"/>
  <c r="F69" i="2"/>
  <c r="F65" i="2"/>
  <c r="F63" i="2"/>
  <c r="F62" i="2"/>
  <c r="F57" i="2"/>
  <c r="F56" i="2"/>
  <c r="F52" i="2"/>
  <c r="F50" i="2"/>
  <c r="F48" i="2"/>
  <c r="F47" i="2"/>
  <c r="F46" i="2"/>
  <c r="F41" i="2"/>
  <c r="F40" i="2"/>
  <c r="F39" i="2"/>
  <c r="D33" i="2"/>
  <c r="F32" i="2"/>
  <c r="F31" i="2"/>
  <c r="F30" i="2"/>
  <c r="F25" i="2"/>
  <c r="F24" i="2"/>
  <c r="F23" i="2"/>
  <c r="F19" i="2"/>
  <c r="F18" i="2"/>
  <c r="F17" i="2"/>
  <c r="F13" i="2"/>
  <c r="F12" i="2"/>
  <c r="F11" i="2"/>
  <c r="F10" i="2"/>
  <c r="F83" i="2" l="1"/>
  <c r="F72" i="2"/>
  <c r="F53" i="2"/>
  <c r="F33" i="2"/>
  <c r="F34" i="2"/>
  <c r="F35" i="2"/>
  <c r="F90" i="2"/>
  <c r="F58" i="2"/>
  <c r="F27" i="2"/>
  <c r="F14" i="2"/>
  <c r="F20" i="2"/>
  <c r="F42" i="2"/>
  <c r="F36" i="2" l="1"/>
  <c r="F92" i="2"/>
  <c r="G8" i="1" s="1"/>
  <c r="G11" i="1" l="1"/>
</calcChain>
</file>

<file path=xl/sharedStrings.xml><?xml version="1.0" encoding="utf-8"?>
<sst xmlns="http://schemas.openxmlformats.org/spreadsheetml/2006/main" count="262" uniqueCount="149">
  <si>
    <t>MAIRIE DE JACMEL</t>
  </si>
  <si>
    <t>CONSTRUCTION BLOC SANITAIRE ECOLE NATIONALE PHANIEL NICOLAS</t>
  </si>
  <si>
    <t>Chapitre</t>
  </si>
  <si>
    <t>Désignation</t>
  </si>
  <si>
    <t>Unité</t>
  </si>
  <si>
    <t>Qté</t>
  </si>
  <si>
    <t>P. Unitaire</t>
  </si>
  <si>
    <t>Prix total</t>
  </si>
  <si>
    <t>CONSTRUCTION BLOC SANITAIRE</t>
  </si>
  <si>
    <t>Mobilisation, Démolition et Implantation</t>
  </si>
  <si>
    <t>1.1</t>
  </si>
  <si>
    <t>Mobilisation et installation chantier</t>
  </si>
  <si>
    <t>Fft</t>
  </si>
  <si>
    <t>1.2</t>
  </si>
  <si>
    <t>Assurance Ofatma pour les travailleurs</t>
  </si>
  <si>
    <t>1.3</t>
  </si>
  <si>
    <r>
      <t xml:space="preserve"> Panneau d'information du projet</t>
    </r>
    <r>
      <rPr>
        <sz val="8"/>
        <rFont val="Calibri"/>
        <family val="2"/>
        <scheme val="minor"/>
      </rPr>
      <t>(haut. 1.20 m, long.  2.40 m)</t>
    </r>
  </si>
  <si>
    <t>1.4</t>
  </si>
  <si>
    <t>Implantation et piquetage</t>
  </si>
  <si>
    <t>Sous-Total 1: Mobilisation et Implantation</t>
  </si>
  <si>
    <t>Aménagement de terrain</t>
  </si>
  <si>
    <t>2.1</t>
  </si>
  <si>
    <t>Fouille fosse</t>
  </si>
  <si>
    <r>
      <t>m</t>
    </r>
    <r>
      <rPr>
        <vertAlign val="superscript"/>
        <sz val="10"/>
        <rFont val="Calibri"/>
        <family val="2"/>
      </rPr>
      <t>3</t>
    </r>
  </si>
  <si>
    <t>2.2</t>
  </si>
  <si>
    <t>Remblai derriere blocs</t>
  </si>
  <si>
    <t>2.3</t>
  </si>
  <si>
    <t xml:space="preserve">Fonçage </t>
  </si>
  <si>
    <t>Sous-Total 2 : Aménagement de terrain</t>
  </si>
  <si>
    <t>Ferraillage</t>
  </si>
  <si>
    <t>lb</t>
  </si>
  <si>
    <r>
      <t xml:space="preserve">Ferraillage des poteaux </t>
    </r>
    <r>
      <rPr>
        <sz val="8"/>
        <color theme="1"/>
        <rFont val="Calibri"/>
        <family val="2"/>
        <scheme val="minor"/>
      </rPr>
      <t>(Fosse et cabine</t>
    </r>
    <r>
      <rPr>
        <sz val="10"/>
        <color theme="1"/>
        <rFont val="Calibri"/>
        <family val="2"/>
        <scheme val="minor"/>
      </rPr>
      <t xml:space="preserve"> ,</t>
    </r>
    <r>
      <rPr>
        <sz val="8"/>
        <color theme="1"/>
        <rFont val="Calibri"/>
        <family val="2"/>
        <scheme val="minor"/>
      </rPr>
      <t>Acier ½’’ et acier 3/8’’)</t>
    </r>
  </si>
  <si>
    <r>
      <t>Ferraillage de la dalle</t>
    </r>
    <r>
      <rPr>
        <sz val="8"/>
        <color theme="1"/>
        <rFont val="Calibri"/>
        <family val="2"/>
        <scheme val="minor"/>
      </rPr>
      <t>(Acier ½’’ esp @ 10cm)</t>
    </r>
    <r>
      <rPr>
        <sz val="10"/>
        <color theme="1"/>
        <rFont val="Calibri"/>
        <family val="2"/>
        <scheme val="minor"/>
      </rPr>
      <t xml:space="preserve"> et </t>
    </r>
    <r>
      <rPr>
        <sz val="8"/>
        <color theme="1"/>
        <rFont val="Calibri"/>
        <family val="2"/>
        <scheme val="minor"/>
      </rPr>
      <t>poutre Noye dans les 2 directions</t>
    </r>
  </si>
  <si>
    <r>
      <t>Ferraillage des ceintures</t>
    </r>
    <r>
      <rPr>
        <sz val="8"/>
        <color theme="1"/>
        <rFont val="Calibri"/>
        <family val="2"/>
        <scheme val="minor"/>
      </rPr>
      <t>(Acier ½’’ et acier 3/8’’)</t>
    </r>
  </si>
  <si>
    <t>Sous-Total 3: Ferraillage</t>
  </si>
  <si>
    <t>Structure en Béton et coffrage</t>
  </si>
  <si>
    <t>Béton de propreté</t>
  </si>
  <si>
    <t>Béton radier et coffrage</t>
  </si>
  <si>
    <t>Béton colonnes et coffrage</t>
  </si>
  <si>
    <t>Béton de la dalle et coffrage</t>
  </si>
  <si>
    <t>Béton des ceintures</t>
  </si>
  <si>
    <t>Beton linteaux porte et fenetre</t>
  </si>
  <si>
    <t>Sous-Total 4: Structure en Béton et coffrage</t>
  </si>
  <si>
    <t>Maconnerie</t>
  </si>
  <si>
    <t>Maçonnerie de blocs 10</t>
  </si>
  <si>
    <t>U</t>
  </si>
  <si>
    <t>Maçonnerie de blocs 15</t>
  </si>
  <si>
    <t>Maçonnerie de blocs 20</t>
  </si>
  <si>
    <t>Sous-Total 5: Maconnerie</t>
  </si>
  <si>
    <t>Travaux de Finition</t>
  </si>
  <si>
    <t>Crepissage + Enduits</t>
  </si>
  <si>
    <t>6.1.1</t>
  </si>
  <si>
    <t>Soubassement</t>
  </si>
  <si>
    <r>
      <t>m</t>
    </r>
    <r>
      <rPr>
        <vertAlign val="superscript"/>
        <sz val="10"/>
        <rFont val="Calibri"/>
        <family val="2"/>
      </rPr>
      <t>2</t>
    </r>
  </si>
  <si>
    <t>6.1.2</t>
  </si>
  <si>
    <t>Murs intérieur et exterieurs</t>
  </si>
  <si>
    <t>Cirage parquet</t>
  </si>
  <si>
    <t>Peinture</t>
  </si>
  <si>
    <t>6.3.1</t>
  </si>
  <si>
    <t>Peinture vynil acrylic / mur/faux plafond</t>
  </si>
  <si>
    <t>6.3.2</t>
  </si>
  <si>
    <t>Peinture a l'huile / fenetre /porte</t>
  </si>
  <si>
    <t>fft</t>
  </si>
  <si>
    <t>Sous-Total 6:Travaux de Finition</t>
  </si>
  <si>
    <t>Toiture Tole</t>
  </si>
  <si>
    <t>Couverture en tôle</t>
  </si>
  <si>
    <t>7.2</t>
  </si>
  <si>
    <t>Faux plafond</t>
  </si>
  <si>
    <t>Sous-Total 6:Toiture tole</t>
  </si>
  <si>
    <t>Plomberie et Drainage</t>
  </si>
  <si>
    <t>8.2</t>
  </si>
  <si>
    <t>Conduits (Alimentation et évacuation)</t>
  </si>
  <si>
    <t>8.2.1</t>
  </si>
  <si>
    <t>Ml</t>
  </si>
  <si>
    <t>8.2.2</t>
  </si>
  <si>
    <t>Evacuation des eaux usées PVC sch40</t>
  </si>
  <si>
    <t>8.2.3</t>
  </si>
  <si>
    <t>Ventilation et autres installations</t>
  </si>
  <si>
    <t>8.3</t>
  </si>
  <si>
    <t>Appareils Sanitaires et Points d'eau</t>
  </si>
  <si>
    <t>8.3.1</t>
  </si>
  <si>
    <t>Achat et installation Water Closet (WC Type Gerber/corana)</t>
  </si>
  <si>
    <t>8.4</t>
  </si>
  <si>
    <t>Accessoires de toilette</t>
  </si>
  <si>
    <t>8.4.2</t>
  </si>
  <si>
    <t>Porte papier de qualite</t>
  </si>
  <si>
    <t>Sous-Total 8 : Plomberie</t>
  </si>
  <si>
    <t>Menuiserie</t>
  </si>
  <si>
    <t>Porte en Bois et plywood cabine</t>
  </si>
  <si>
    <t>Sous-Total 9 : Menuiserie</t>
  </si>
  <si>
    <t>Travaux Métalliques Divers</t>
  </si>
  <si>
    <t xml:space="preserve">Portes en Fer forgé </t>
  </si>
  <si>
    <t>Fer forgé Fenêtres avec grillage</t>
  </si>
  <si>
    <t>Balustre / Main courante</t>
  </si>
  <si>
    <t>Sous-Total 10 : Travaux Métalliques</t>
  </si>
  <si>
    <t>Amenagement cours</t>
  </si>
  <si>
    <t>Remise en etat initial et deblais</t>
  </si>
  <si>
    <t>FFt</t>
  </si>
  <si>
    <t>_</t>
  </si>
  <si>
    <r>
      <t xml:space="preserve">Parterre devant façade principal </t>
    </r>
    <r>
      <rPr>
        <sz val="8"/>
        <rFont val="Calibri"/>
        <family val="2"/>
        <scheme val="minor"/>
      </rPr>
      <t>(avec gravier concasser et bloc 10 comme separateur)</t>
    </r>
  </si>
  <si>
    <t>Camion d eau pour mettre les fosses en Charge</t>
  </si>
  <si>
    <t>camion</t>
  </si>
  <si>
    <t>Rampe entrée en maconnerie</t>
  </si>
  <si>
    <t>Sous-Total 11 : Amenagement cours</t>
  </si>
  <si>
    <t>Total construction 1 bloc sanitaire</t>
  </si>
  <si>
    <t xml:space="preserve">CONSTRUCTION BLOC SANITAIRE ECOLE NATIONALE PHANIEL NICOLAS </t>
  </si>
  <si>
    <t>CONSTRUCTION RESERVOIR SOUS TERRAIN MARCHE CHILI</t>
  </si>
  <si>
    <t>Mobilisation</t>
  </si>
  <si>
    <t xml:space="preserve">Fouille </t>
  </si>
  <si>
    <t xml:space="preserve">Remblais </t>
  </si>
  <si>
    <t>Deblai</t>
  </si>
  <si>
    <t>Fonçage avant radier</t>
  </si>
  <si>
    <r>
      <t>Ferraillage radier (</t>
    </r>
    <r>
      <rPr>
        <sz val="8"/>
        <color theme="1"/>
        <rFont val="Calibri"/>
        <family val="2"/>
        <scheme val="minor"/>
      </rPr>
      <t>Acier ½’’)</t>
    </r>
  </si>
  <si>
    <r>
      <t>Ferraillage poteau (</t>
    </r>
    <r>
      <rPr>
        <sz val="8"/>
        <color theme="1"/>
        <rFont val="Calibri"/>
        <family val="2"/>
        <scheme val="minor"/>
      </rPr>
      <t>Acier ½’’ et acier 3/8’’)</t>
    </r>
  </si>
  <si>
    <r>
      <t>Ferraillage dalle</t>
    </r>
    <r>
      <rPr>
        <sz val="8"/>
        <color theme="1"/>
        <rFont val="Calibri"/>
        <family val="2"/>
        <scheme val="minor"/>
      </rPr>
      <t>(Acier ½’’)</t>
    </r>
    <r>
      <rPr>
        <sz val="10"/>
        <color theme="1"/>
        <rFont val="Calibri"/>
        <family val="2"/>
        <scheme val="minor"/>
      </rPr>
      <t xml:space="preserve"> et 1 poutre Noye </t>
    </r>
    <r>
      <rPr>
        <sz val="8"/>
        <color theme="1"/>
        <rFont val="Calibri"/>
        <family val="2"/>
        <scheme val="minor"/>
      </rPr>
      <t>(Acier ½’’ et acier 3/8’’)</t>
    </r>
    <r>
      <rPr>
        <sz val="10"/>
        <color theme="1"/>
        <rFont val="Calibri"/>
        <family val="2"/>
        <scheme val="minor"/>
      </rPr>
      <t xml:space="preserve"> dans une seul direction</t>
    </r>
  </si>
  <si>
    <r>
      <t>Ferraillage ceintures superieur</t>
    </r>
    <r>
      <rPr>
        <sz val="8"/>
        <color theme="1"/>
        <rFont val="Calibri"/>
        <family val="2"/>
        <scheme val="minor"/>
      </rPr>
      <t>(Acier ½’’ et acier 3/8’’)</t>
    </r>
  </si>
  <si>
    <r>
      <t xml:space="preserve">Béton de propreté </t>
    </r>
    <r>
      <rPr>
        <sz val="8"/>
        <color theme="1"/>
        <rFont val="Calibri"/>
        <family val="2"/>
        <scheme val="minor"/>
      </rPr>
      <t>( avant radier)</t>
    </r>
  </si>
  <si>
    <t>Béton des ceintures superieures</t>
  </si>
  <si>
    <t>Crepissage + Enduits + Cirage</t>
  </si>
  <si>
    <t>crepissage et cirage interieur +parquet</t>
  </si>
  <si>
    <t>6.2.1</t>
  </si>
  <si>
    <t>6.2.2</t>
  </si>
  <si>
    <t>Peinture a l'huile couverture reservoir</t>
  </si>
  <si>
    <t>Drainage + tuyauterie lave main</t>
  </si>
  <si>
    <t>Trop plein et autres</t>
  </si>
  <si>
    <t>Camion dlo</t>
  </si>
  <si>
    <t>cam</t>
  </si>
  <si>
    <t>Sous-Total 7:drainage</t>
  </si>
  <si>
    <t>Echelle pour laver le reservoir</t>
  </si>
  <si>
    <t>Sous-Total 8: Travaux metallique</t>
  </si>
  <si>
    <t>Total construction resevoir sous terrain marche Chili</t>
  </si>
  <si>
    <r>
      <t>Ferraillage radier (</t>
    </r>
    <r>
      <rPr>
        <sz val="8"/>
        <color theme="1"/>
        <rFont val="Calibri"/>
        <family val="2"/>
        <scheme val="minor"/>
      </rPr>
      <t>Acier ½’’ une nappe esp@20cm)</t>
    </r>
  </si>
  <si>
    <t>CONSTRUCTION RESERVOIR AU MARCHE CHILI</t>
  </si>
  <si>
    <t>Base Chateau d'eau</t>
  </si>
  <si>
    <t>FFT</t>
  </si>
  <si>
    <t>Chateau d'eau 600 gallons et accessoires</t>
  </si>
  <si>
    <t>8.2.4</t>
  </si>
  <si>
    <t>8.2.5</t>
  </si>
  <si>
    <t>Alimentation Chateau d'eau par Reseau DINEPA</t>
  </si>
  <si>
    <t>ml</t>
  </si>
  <si>
    <t>Drainage des eaux de pluies PVC160 PSI (vers le chateau d'eau)</t>
  </si>
  <si>
    <t xml:space="preserve">Distribution d'eau PVC SCH40 (Alimentation des WC en eau, sortant du Chateau d'eau au Bloc) </t>
  </si>
  <si>
    <t>6.3.3</t>
  </si>
  <si>
    <t xml:space="preserve">Peinture des logos </t>
  </si>
  <si>
    <t>Peinture mur soubassement</t>
  </si>
  <si>
    <t>Couverture pour reservoir+ cadenas Yall</t>
  </si>
  <si>
    <t>TABLEAU RECAPITULATIF EN DOLLAR USD</t>
  </si>
  <si>
    <t>ESTIMATION BUDGÉTAIRE EN DOLLAR USD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</si>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</sst>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_);_(* \(#,##0.0\);_(* &quot;-&quot;??_);_(@_)"/>
  </numFmts>
  <fonts count="1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vertAlign val="superscript"/>
      <sz val="10"/>
      <name val="Calibri"/>
      <family val="2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61">
    <xf numFmtId="0" fontId="0" fillId="0" borderId="0" xfId="0"/>
    <xf numFmtId="0" fontId="5" fillId="4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4" fontId="0" fillId="0" borderId="1" xfId="0" applyNumberFormat="1" applyBorder="1"/>
    <xf numFmtId="43" fontId="0" fillId="0" borderId="1" xfId="0" applyNumberFormat="1" applyBorder="1"/>
    <xf numFmtId="43" fontId="1" fillId="4" borderId="1" xfId="0" applyNumberFormat="1" applyFont="1" applyFill="1" applyBorder="1"/>
    <xf numFmtId="43" fontId="0" fillId="0" borderId="0" xfId="0" applyNumberFormat="1"/>
    <xf numFmtId="0" fontId="7" fillId="0" borderId="1" xfId="0" applyFont="1" applyBorder="1"/>
    <xf numFmtId="0" fontId="8" fillId="3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right"/>
    </xf>
    <xf numFmtId="43" fontId="9" fillId="0" borderId="1" xfId="0" applyNumberFormat="1" applyFont="1" applyBorder="1"/>
    <xf numFmtId="0" fontId="7" fillId="0" borderId="1" xfId="0" applyFont="1" applyBorder="1" applyAlignment="1">
      <alignment wrapText="1"/>
    </xf>
    <xf numFmtId="0" fontId="8" fillId="3" borderId="1" xfId="0" applyFont="1" applyFill="1" applyBorder="1"/>
    <xf numFmtId="0" fontId="7" fillId="3" borderId="1" xfId="0" applyFont="1" applyFill="1" applyBorder="1"/>
    <xf numFmtId="43" fontId="7" fillId="3" borderId="1" xfId="0" applyNumberFormat="1" applyFont="1" applyFill="1" applyBorder="1"/>
    <xf numFmtId="43" fontId="8" fillId="3" borderId="1" xfId="0" applyNumberFormat="1" applyFont="1" applyFill="1" applyBorder="1"/>
    <xf numFmtId="0" fontId="8" fillId="3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4" fontId="7" fillId="0" borderId="1" xfId="0" applyNumberFormat="1" applyFont="1" applyBorder="1"/>
    <xf numFmtId="2" fontId="7" fillId="0" borderId="1" xfId="0" applyNumberFormat="1" applyFont="1" applyBorder="1"/>
    <xf numFmtId="43" fontId="7" fillId="0" borderId="1" xfId="0" applyNumberFormat="1" applyFont="1" applyBorder="1"/>
    <xf numFmtId="4" fontId="8" fillId="3" borderId="1" xfId="0" applyNumberFormat="1" applyFont="1" applyFill="1" applyBorder="1"/>
    <xf numFmtId="0" fontId="7" fillId="5" borderId="1" xfId="0" applyFont="1" applyFill="1" applyBorder="1" applyAlignment="1">
      <alignment horizontal="right"/>
    </xf>
    <xf numFmtId="0" fontId="9" fillId="0" borderId="1" xfId="0" applyFont="1" applyBorder="1" applyAlignment="1">
      <alignment wrapText="1"/>
    </xf>
    <xf numFmtId="0" fontId="9" fillId="0" borderId="1" xfId="0" applyFont="1" applyBorder="1"/>
    <xf numFmtId="2" fontId="9" fillId="0" borderId="1" xfId="0" applyNumberFormat="1" applyFont="1" applyBorder="1"/>
    <xf numFmtId="4" fontId="9" fillId="0" borderId="1" xfId="0" applyNumberFormat="1" applyFont="1" applyBorder="1"/>
    <xf numFmtId="0" fontId="8" fillId="0" borderId="1" xfId="0" applyFont="1" applyBorder="1" applyAlignment="1">
      <alignment horizontal="right"/>
    </xf>
    <xf numFmtId="0" fontId="8" fillId="0" borderId="1" xfId="0" applyFont="1" applyBorder="1"/>
    <xf numFmtId="164" fontId="9" fillId="0" borderId="1" xfId="0" applyNumberFormat="1" applyFont="1" applyBorder="1"/>
    <xf numFmtId="43" fontId="9" fillId="0" borderId="1" xfId="1" applyNumberFormat="1" applyFont="1" applyBorder="1"/>
    <xf numFmtId="0" fontId="8" fillId="0" borderId="1" xfId="0" applyFont="1" applyBorder="1" applyAlignment="1">
      <alignment vertical="center"/>
    </xf>
    <xf numFmtId="3" fontId="9" fillId="0" borderId="1" xfId="0" applyNumberFormat="1" applyFont="1" applyBorder="1"/>
    <xf numFmtId="0" fontId="9" fillId="3" borderId="1" xfId="0" applyFont="1" applyFill="1" applyBorder="1"/>
    <xf numFmtId="43" fontId="9" fillId="3" borderId="1" xfId="0" applyNumberFormat="1" applyFont="1" applyFill="1" applyBorder="1"/>
    <xf numFmtId="0" fontId="9" fillId="5" borderId="1" xfId="0" applyFont="1" applyFill="1" applyBorder="1"/>
    <xf numFmtId="0" fontId="8" fillId="5" borderId="1" xfId="0" applyFont="1" applyFill="1" applyBorder="1"/>
    <xf numFmtId="43" fontId="9" fillId="5" borderId="1" xfId="0" applyNumberFormat="1" applyFont="1" applyFill="1" applyBorder="1"/>
    <xf numFmtId="0" fontId="13" fillId="3" borderId="1" xfId="0" applyFont="1" applyFill="1" applyBorder="1"/>
    <xf numFmtId="0" fontId="7" fillId="5" borderId="1" xfId="0" applyFont="1" applyFill="1" applyBorder="1"/>
    <xf numFmtId="0" fontId="7" fillId="5" borderId="1" xfId="0" applyFont="1" applyFill="1" applyBorder="1" applyAlignment="1">
      <alignment wrapText="1"/>
    </xf>
    <xf numFmtId="0" fontId="7" fillId="5" borderId="6" xfId="0" applyFont="1" applyFill="1" applyBorder="1" applyAlignment="1">
      <alignment wrapText="1"/>
    </xf>
    <xf numFmtId="0" fontId="9" fillId="5" borderId="6" xfId="0" applyFont="1" applyFill="1" applyBorder="1"/>
    <xf numFmtId="43" fontId="9" fillId="5" borderId="6" xfId="0" applyNumberFormat="1" applyFont="1" applyFill="1" applyBorder="1"/>
    <xf numFmtId="0" fontId="9" fillId="5" borderId="7" xfId="0" applyFont="1" applyFill="1" applyBorder="1"/>
    <xf numFmtId="0" fontId="9" fillId="0" borderId="6" xfId="0" applyFont="1" applyBorder="1"/>
    <xf numFmtId="0" fontId="9" fillId="0" borderId="8" xfId="0" applyFont="1" applyBorder="1"/>
    <xf numFmtId="4" fontId="3" fillId="4" borderId="1" xfId="0" applyNumberFormat="1" applyFont="1" applyFill="1" applyBorder="1"/>
    <xf numFmtId="0" fontId="14" fillId="0" borderId="1" xfId="0" applyFont="1" applyBorder="1" applyAlignment="1">
      <alignment horizontal="right"/>
    </xf>
    <xf numFmtId="0" fontId="14" fillId="0" borderId="1" xfId="0" applyFont="1" applyBorder="1"/>
    <xf numFmtId="43" fontId="15" fillId="0" borderId="1" xfId="0" applyNumberFormat="1" applyFont="1" applyBorder="1"/>
    <xf numFmtId="43" fontId="15" fillId="0" borderId="1" xfId="1" applyNumberFormat="1" applyFont="1" applyBorder="1"/>
    <xf numFmtId="4" fontId="14" fillId="0" borderId="1" xfId="0" applyNumberFormat="1" applyFont="1" applyBorder="1"/>
    <xf numFmtId="0" fontId="5" fillId="5" borderId="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3" fillId="4" borderId="1" xfId="0" applyFont="1" applyFill="1" applyBorder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J11"/>
  <sheetViews>
    <sheetView workbookViewId="0">
      <selection activeCell="E15" sqref="E15"/>
    </sheetView>
  </sheetViews>
  <sheetFormatPr baseColWidth="10" defaultRowHeight="15" x14ac:dyDescent="0.25"/>
  <cols>
    <col min="3" max="3" width="16.42578125" customWidth="1"/>
    <col min="6" max="6" width="16.42578125" customWidth="1"/>
    <col min="7" max="7" width="15.85546875" customWidth="1"/>
    <col min="10" max="10" width="15.5703125" customWidth="1"/>
  </cols>
  <sheetData>
    <row r="3" spans="2:10" ht="15.75" x14ac:dyDescent="0.25">
      <c r="B3" s="55" t="s">
        <v>0</v>
      </c>
      <c r="C3" s="55"/>
      <c r="D3" s="55"/>
      <c r="E3" s="55"/>
      <c r="F3" s="55"/>
      <c r="G3" s="55"/>
    </row>
    <row r="4" spans="2:10" ht="15.75" x14ac:dyDescent="0.25">
      <c r="B4" s="56" t="s">
        <v>1</v>
      </c>
      <c r="C4" s="56"/>
      <c r="D4" s="56"/>
      <c r="E4" s="56"/>
      <c r="F4" s="56"/>
      <c r="G4" s="56"/>
    </row>
    <row r="5" spans="2:10" ht="15.75" x14ac:dyDescent="0.25">
      <c r="B5" s="55" t="s">
        <v>146</v>
      </c>
      <c r="C5" s="55"/>
      <c r="D5" s="55"/>
      <c r="E5" s="55"/>
      <c r="F5" s="55"/>
      <c r="G5" s="55"/>
    </row>
    <row r="7" spans="2:10" x14ac:dyDescent="0.25"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7</v>
      </c>
      <c r="I7" s="54"/>
    </row>
    <row r="8" spans="2:10" ht="30" x14ac:dyDescent="0.25">
      <c r="B8" s="2">
        <v>1</v>
      </c>
      <c r="C8" s="3" t="s">
        <v>8</v>
      </c>
      <c r="D8" s="2" t="s">
        <v>45</v>
      </c>
      <c r="E8" s="2">
        <v>1</v>
      </c>
      <c r="F8" s="4"/>
      <c r="G8" s="5">
        <f>E8*F8</f>
        <v>0</v>
      </c>
      <c r="J8" s="7"/>
    </row>
    <row r="9" spans="2:10" ht="45" x14ac:dyDescent="0.25">
      <c r="B9" s="2">
        <v>2</v>
      </c>
      <c r="C9" s="3" t="s">
        <v>132</v>
      </c>
      <c r="D9" s="2" t="s">
        <v>45</v>
      </c>
      <c r="E9" s="2">
        <v>1</v>
      </c>
      <c r="F9" s="4"/>
      <c r="G9" s="5"/>
      <c r="J9" s="7"/>
    </row>
    <row r="10" spans="2:10" x14ac:dyDescent="0.25">
      <c r="B10" s="2"/>
      <c r="C10" s="2"/>
      <c r="D10" s="2"/>
      <c r="E10" s="2"/>
      <c r="F10" s="2"/>
      <c r="G10" s="2"/>
    </row>
    <row r="11" spans="2:10" x14ac:dyDescent="0.25">
      <c r="B11" s="57" t="s">
        <v>148</v>
      </c>
      <c r="C11" s="58"/>
      <c r="D11" s="58"/>
      <c r="E11" s="58"/>
      <c r="F11" s="59"/>
      <c r="G11" s="6">
        <f>G8+G9</f>
        <v>0</v>
      </c>
      <c r="J11" s="7"/>
    </row>
  </sheetData>
  <mergeCells count="4">
    <mergeCell ref="B3:G3"/>
    <mergeCell ref="B4:G4"/>
    <mergeCell ref="B5:G5"/>
    <mergeCell ref="B11:F1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F92"/>
  <sheetViews>
    <sheetView tabSelected="1" workbookViewId="0">
      <selection activeCell="G7" sqref="G7"/>
    </sheetView>
  </sheetViews>
  <sheetFormatPr baseColWidth="10" defaultRowHeight="15" x14ac:dyDescent="0.25"/>
  <cols>
    <col min="2" max="2" width="34.42578125" customWidth="1"/>
    <col min="3" max="5" width="11.5703125"/>
    <col min="6" max="6" width="16" customWidth="1"/>
  </cols>
  <sheetData>
    <row r="3" spans="1:6" ht="15.75" x14ac:dyDescent="0.25">
      <c r="A3" s="55" t="s">
        <v>0</v>
      </c>
      <c r="B3" s="55"/>
      <c r="C3" s="55"/>
      <c r="D3" s="55"/>
      <c r="E3" s="55"/>
      <c r="F3" s="55"/>
    </row>
    <row r="4" spans="1:6" ht="15.75" x14ac:dyDescent="0.25">
      <c r="A4" s="56" t="s">
        <v>105</v>
      </c>
      <c r="B4" s="56"/>
      <c r="C4" s="56"/>
      <c r="D4" s="56"/>
      <c r="E4" s="56"/>
      <c r="F4" s="56"/>
    </row>
    <row r="5" spans="1:6" ht="15.75" x14ac:dyDescent="0.25">
      <c r="A5" s="55" t="s">
        <v>147</v>
      </c>
      <c r="B5" s="55"/>
      <c r="C5" s="55"/>
      <c r="D5" s="55"/>
      <c r="E5" s="55"/>
      <c r="F5" s="55"/>
    </row>
    <row r="6" spans="1:6" x14ac:dyDescent="0.25">
      <c r="A6" s="8"/>
      <c r="B6" s="8"/>
      <c r="C6" s="8"/>
      <c r="D6" s="8"/>
      <c r="E6" s="8"/>
      <c r="F6" s="8"/>
    </row>
    <row r="7" spans="1:6" x14ac:dyDescent="0.25">
      <c r="A7" s="1" t="s">
        <v>2</v>
      </c>
      <c r="B7" s="1" t="s">
        <v>3</v>
      </c>
      <c r="C7" s="1" t="s">
        <v>4</v>
      </c>
      <c r="D7" s="1" t="s">
        <v>5</v>
      </c>
      <c r="E7" s="1" t="s">
        <v>6</v>
      </c>
      <c r="F7" s="1" t="s">
        <v>7</v>
      </c>
    </row>
    <row r="8" spans="1:6" x14ac:dyDescent="0.25">
      <c r="A8" s="2"/>
      <c r="B8" s="2"/>
      <c r="C8" s="2"/>
      <c r="D8" s="2"/>
      <c r="E8" s="2"/>
      <c r="F8" s="2"/>
    </row>
    <row r="9" spans="1:6" x14ac:dyDescent="0.25">
      <c r="A9" s="9">
        <v>1</v>
      </c>
      <c r="B9" s="9" t="s">
        <v>9</v>
      </c>
      <c r="C9" s="2"/>
      <c r="D9" s="2"/>
      <c r="E9" s="2"/>
      <c r="F9" s="2"/>
    </row>
    <row r="10" spans="1:6" x14ac:dyDescent="0.25">
      <c r="A10" s="10" t="s">
        <v>10</v>
      </c>
      <c r="B10" s="8" t="s">
        <v>11</v>
      </c>
      <c r="C10" s="8" t="s">
        <v>12</v>
      </c>
      <c r="D10" s="8">
        <v>1</v>
      </c>
      <c r="E10" s="11"/>
      <c r="F10" s="11">
        <f>D10*E10</f>
        <v>0</v>
      </c>
    </row>
    <row r="11" spans="1:6" x14ac:dyDescent="0.25">
      <c r="A11" s="10" t="s">
        <v>13</v>
      </c>
      <c r="B11" s="8" t="s">
        <v>14</v>
      </c>
      <c r="C11" s="8" t="s">
        <v>12</v>
      </c>
      <c r="D11" s="8">
        <v>1</v>
      </c>
      <c r="E11" s="11"/>
      <c r="F11" s="11">
        <f>E11*D11</f>
        <v>0</v>
      </c>
    </row>
    <row r="12" spans="1:6" ht="24.75" x14ac:dyDescent="0.25">
      <c r="A12" s="10" t="s">
        <v>15</v>
      </c>
      <c r="B12" s="12" t="s">
        <v>16</v>
      </c>
      <c r="C12" s="8" t="s">
        <v>12</v>
      </c>
      <c r="D12" s="8">
        <v>1</v>
      </c>
      <c r="E12" s="11"/>
      <c r="F12" s="11">
        <f>E12*D12</f>
        <v>0</v>
      </c>
    </row>
    <row r="13" spans="1:6" x14ac:dyDescent="0.25">
      <c r="A13" s="10" t="s">
        <v>17</v>
      </c>
      <c r="B13" s="8" t="s">
        <v>18</v>
      </c>
      <c r="C13" s="8" t="s">
        <v>12</v>
      </c>
      <c r="D13" s="8">
        <v>1</v>
      </c>
      <c r="E13" s="11"/>
      <c r="F13" s="11">
        <f>D13*E13</f>
        <v>0</v>
      </c>
    </row>
    <row r="14" spans="1:6" x14ac:dyDescent="0.25">
      <c r="A14" s="2"/>
      <c r="B14" s="13" t="s">
        <v>19</v>
      </c>
      <c r="C14" s="14"/>
      <c r="D14" s="14"/>
      <c r="E14" s="15"/>
      <c r="F14" s="16">
        <f>F10+F11+F12+F13</f>
        <v>0</v>
      </c>
    </row>
    <row r="15" spans="1:6" x14ac:dyDescent="0.25">
      <c r="A15" s="2"/>
      <c r="B15" s="2"/>
      <c r="C15" s="2"/>
      <c r="D15" s="2"/>
      <c r="E15" s="2"/>
      <c r="F15" s="2"/>
    </row>
    <row r="16" spans="1:6" x14ac:dyDescent="0.25">
      <c r="A16" s="9">
        <v>2</v>
      </c>
      <c r="B16" s="17" t="s">
        <v>20</v>
      </c>
      <c r="C16" s="18"/>
      <c r="D16" s="18"/>
      <c r="E16" s="18"/>
      <c r="F16" s="18"/>
    </row>
    <row r="17" spans="1:6" ht="15.75" x14ac:dyDescent="0.25">
      <c r="A17" s="10" t="s">
        <v>21</v>
      </c>
      <c r="B17" s="8" t="s">
        <v>22</v>
      </c>
      <c r="C17" s="8" t="s">
        <v>23</v>
      </c>
      <c r="D17" s="19">
        <v>85.13</v>
      </c>
      <c r="E17" s="20"/>
      <c r="F17" s="19">
        <f>D17*E17</f>
        <v>0</v>
      </c>
    </row>
    <row r="18" spans="1:6" ht="15.75" x14ac:dyDescent="0.25">
      <c r="A18" s="10" t="s">
        <v>24</v>
      </c>
      <c r="B18" s="8" t="s">
        <v>25</v>
      </c>
      <c r="C18" s="8" t="s">
        <v>23</v>
      </c>
      <c r="D18" s="19">
        <v>4.8</v>
      </c>
      <c r="E18" s="21"/>
      <c r="F18" s="19">
        <f>D18*E18</f>
        <v>0</v>
      </c>
    </row>
    <row r="19" spans="1:6" ht="15.75" x14ac:dyDescent="0.25">
      <c r="A19" s="10" t="s">
        <v>26</v>
      </c>
      <c r="B19" s="8" t="s">
        <v>27</v>
      </c>
      <c r="C19" s="8" t="s">
        <v>23</v>
      </c>
      <c r="D19" s="19">
        <v>2</v>
      </c>
      <c r="E19" s="20"/>
      <c r="F19" s="19">
        <f>D19*E19</f>
        <v>0</v>
      </c>
    </row>
    <row r="20" spans="1:6" x14ac:dyDescent="0.25">
      <c r="A20" s="8"/>
      <c r="B20" s="13" t="s">
        <v>28</v>
      </c>
      <c r="C20" s="14"/>
      <c r="D20" s="14"/>
      <c r="E20" s="14"/>
      <c r="F20" s="22">
        <f>F17+F18+F19</f>
        <v>0</v>
      </c>
    </row>
    <row r="21" spans="1:6" x14ac:dyDescent="0.25">
      <c r="A21" s="2"/>
      <c r="B21" s="2"/>
      <c r="C21" s="2"/>
      <c r="D21" s="2"/>
      <c r="E21" s="2"/>
      <c r="F21" s="2"/>
    </row>
    <row r="22" spans="1:6" x14ac:dyDescent="0.25">
      <c r="A22" s="9">
        <v>3</v>
      </c>
      <c r="B22" s="17" t="s">
        <v>29</v>
      </c>
      <c r="C22" s="2"/>
      <c r="D22" s="2"/>
      <c r="E22" s="2"/>
      <c r="F22" s="2"/>
    </row>
    <row r="23" spans="1:6" ht="24.75" x14ac:dyDescent="0.25">
      <c r="A23" s="23">
        <v>3.1</v>
      </c>
      <c r="B23" s="24" t="s">
        <v>131</v>
      </c>
      <c r="C23" s="25" t="s">
        <v>30</v>
      </c>
      <c r="D23" s="26">
        <v>675.68</v>
      </c>
      <c r="E23" s="26"/>
      <c r="F23" s="11">
        <f>D23*E23</f>
        <v>0</v>
      </c>
    </row>
    <row r="24" spans="1:6" ht="26.25" x14ac:dyDescent="0.25">
      <c r="A24" s="23">
        <v>3.2</v>
      </c>
      <c r="B24" s="24" t="s">
        <v>31</v>
      </c>
      <c r="C24" s="25" t="s">
        <v>30</v>
      </c>
      <c r="D24" s="26">
        <v>1075.76</v>
      </c>
      <c r="E24" s="26"/>
      <c r="F24" s="11">
        <f>D24*E24</f>
        <v>0</v>
      </c>
    </row>
    <row r="25" spans="1:6" ht="26.25" x14ac:dyDescent="0.25">
      <c r="A25" s="23">
        <v>3.4</v>
      </c>
      <c r="B25" s="24" t="s">
        <v>32</v>
      </c>
      <c r="C25" s="25" t="s">
        <v>30</v>
      </c>
      <c r="D25" s="26">
        <v>1898.8</v>
      </c>
      <c r="E25" s="26"/>
      <c r="F25" s="11">
        <f>D25*E25</f>
        <v>0</v>
      </c>
    </row>
    <row r="26" spans="1:6" ht="24.75" x14ac:dyDescent="0.25">
      <c r="A26" s="23">
        <v>3.5</v>
      </c>
      <c r="B26" s="24" t="s">
        <v>33</v>
      </c>
      <c r="C26" s="25" t="s">
        <v>30</v>
      </c>
      <c r="D26" s="26">
        <v>1361.88</v>
      </c>
      <c r="E26" s="26"/>
      <c r="F26" s="11">
        <f>D26*E26</f>
        <v>0</v>
      </c>
    </row>
    <row r="27" spans="1:6" x14ac:dyDescent="0.25">
      <c r="A27" s="2"/>
      <c r="B27" s="13" t="s">
        <v>34</v>
      </c>
      <c r="C27" s="14"/>
      <c r="D27" s="14"/>
      <c r="E27" s="14"/>
      <c r="F27" s="22">
        <f>F23+F24+F25+F26</f>
        <v>0</v>
      </c>
    </row>
    <row r="28" spans="1:6" x14ac:dyDescent="0.25">
      <c r="A28" s="2"/>
      <c r="B28" s="2"/>
      <c r="C28" s="2"/>
      <c r="D28" s="2"/>
      <c r="E28" s="2"/>
      <c r="F28" s="2"/>
    </row>
    <row r="29" spans="1:6" x14ac:dyDescent="0.25">
      <c r="A29" s="9">
        <v>4</v>
      </c>
      <c r="B29" s="9" t="s">
        <v>35</v>
      </c>
      <c r="C29" s="2"/>
      <c r="D29" s="2"/>
      <c r="E29" s="2"/>
      <c r="F29" s="2"/>
    </row>
    <row r="30" spans="1:6" ht="15.75" x14ac:dyDescent="0.25">
      <c r="A30" s="23">
        <v>4.0999999999999996</v>
      </c>
      <c r="B30" s="25" t="s">
        <v>36</v>
      </c>
      <c r="C30" s="8" t="s">
        <v>23</v>
      </c>
      <c r="D30" s="25">
        <v>1.45</v>
      </c>
      <c r="E30" s="26"/>
      <c r="F30" s="11">
        <f t="shared" ref="F30:F35" si="0">D30*E30</f>
        <v>0</v>
      </c>
    </row>
    <row r="31" spans="1:6" ht="15.75" x14ac:dyDescent="0.25">
      <c r="A31" s="23">
        <v>4.2</v>
      </c>
      <c r="B31" s="25" t="s">
        <v>37</v>
      </c>
      <c r="C31" s="8" t="s">
        <v>23</v>
      </c>
      <c r="D31" s="25">
        <v>3.84</v>
      </c>
      <c r="E31" s="27"/>
      <c r="F31" s="11">
        <f t="shared" si="0"/>
        <v>0</v>
      </c>
    </row>
    <row r="32" spans="1:6" ht="15.75" x14ac:dyDescent="0.25">
      <c r="A32" s="23">
        <v>4.3</v>
      </c>
      <c r="B32" s="25" t="s">
        <v>38</v>
      </c>
      <c r="C32" s="8" t="s">
        <v>23</v>
      </c>
      <c r="D32" s="25">
        <v>2</v>
      </c>
      <c r="E32" s="27"/>
      <c r="F32" s="11">
        <f t="shared" si="0"/>
        <v>0</v>
      </c>
    </row>
    <row r="33" spans="1:6" ht="15.75" x14ac:dyDescent="0.25">
      <c r="A33" s="23">
        <v>4.4000000000000004</v>
      </c>
      <c r="B33" s="25" t="s">
        <v>39</v>
      </c>
      <c r="C33" s="8" t="s">
        <v>23</v>
      </c>
      <c r="D33" s="25">
        <f>D31</f>
        <v>3.84</v>
      </c>
      <c r="E33" s="27"/>
      <c r="F33" s="11">
        <f t="shared" si="0"/>
        <v>0</v>
      </c>
    </row>
    <row r="34" spans="1:6" ht="15.75" x14ac:dyDescent="0.25">
      <c r="A34" s="23">
        <v>4.5</v>
      </c>
      <c r="B34" s="25" t="s">
        <v>40</v>
      </c>
      <c r="C34" s="8" t="s">
        <v>23</v>
      </c>
      <c r="D34" s="25">
        <v>2.5</v>
      </c>
      <c r="E34" s="27"/>
      <c r="F34" s="11">
        <f t="shared" si="0"/>
        <v>0</v>
      </c>
    </row>
    <row r="35" spans="1:6" ht="15.75" x14ac:dyDescent="0.25">
      <c r="A35" s="23">
        <v>4.5999999999999996</v>
      </c>
      <c r="B35" s="25" t="s">
        <v>41</v>
      </c>
      <c r="C35" s="8" t="s">
        <v>23</v>
      </c>
      <c r="D35" s="25">
        <v>0.25</v>
      </c>
      <c r="E35" s="27"/>
      <c r="F35" s="11">
        <f t="shared" si="0"/>
        <v>0</v>
      </c>
    </row>
    <row r="36" spans="1:6" x14ac:dyDescent="0.25">
      <c r="A36" s="2"/>
      <c r="B36" s="13" t="s">
        <v>42</v>
      </c>
      <c r="C36" s="14"/>
      <c r="D36" s="14"/>
      <c r="E36" s="14"/>
      <c r="F36" s="22">
        <f>F30+F31+F32+F33+F34+F35</f>
        <v>0</v>
      </c>
    </row>
    <row r="37" spans="1:6" x14ac:dyDescent="0.25">
      <c r="A37" s="2"/>
      <c r="B37" s="2"/>
      <c r="C37" s="2"/>
      <c r="D37" s="2"/>
      <c r="E37" s="2"/>
      <c r="F37" s="2"/>
    </row>
    <row r="38" spans="1:6" x14ac:dyDescent="0.25">
      <c r="A38" s="9">
        <v>5</v>
      </c>
      <c r="B38" s="9" t="s">
        <v>43</v>
      </c>
      <c r="C38" s="2"/>
      <c r="D38" s="2"/>
      <c r="E38" s="2"/>
      <c r="F38" s="5"/>
    </row>
    <row r="39" spans="1:6" x14ac:dyDescent="0.25">
      <c r="A39" s="23">
        <v>5.0999999999999996</v>
      </c>
      <c r="B39" s="8" t="s">
        <v>44</v>
      </c>
      <c r="C39" s="25" t="s">
        <v>45</v>
      </c>
      <c r="D39" s="25">
        <v>600</v>
      </c>
      <c r="E39" s="25"/>
      <c r="F39" s="11">
        <f>D39*E39</f>
        <v>0</v>
      </c>
    </row>
    <row r="40" spans="1:6" x14ac:dyDescent="0.25">
      <c r="A40" s="23">
        <v>5.2</v>
      </c>
      <c r="B40" s="8" t="s">
        <v>46</v>
      </c>
      <c r="C40" s="25" t="s">
        <v>45</v>
      </c>
      <c r="D40" s="2">
        <v>670</v>
      </c>
      <c r="E40" s="25"/>
      <c r="F40" s="11">
        <f>D40*E40</f>
        <v>0</v>
      </c>
    </row>
    <row r="41" spans="1:6" x14ac:dyDescent="0.25">
      <c r="A41" s="23">
        <v>5.3</v>
      </c>
      <c r="B41" s="8" t="s">
        <v>47</v>
      </c>
      <c r="C41" s="25" t="s">
        <v>45</v>
      </c>
      <c r="D41" s="2">
        <v>1100</v>
      </c>
      <c r="E41" s="25"/>
      <c r="F41" s="11">
        <f>E41*D41</f>
        <v>0</v>
      </c>
    </row>
    <row r="42" spans="1:6" x14ac:dyDescent="0.25">
      <c r="A42" s="2"/>
      <c r="B42" s="13" t="s">
        <v>48</v>
      </c>
      <c r="C42" s="14"/>
      <c r="D42" s="14"/>
      <c r="E42" s="14"/>
      <c r="F42" s="22">
        <f>F39+F40+F41</f>
        <v>0</v>
      </c>
    </row>
    <row r="43" spans="1:6" x14ac:dyDescent="0.25">
      <c r="A43" s="2"/>
      <c r="B43" s="2"/>
      <c r="C43" s="2"/>
      <c r="D43" s="2"/>
      <c r="E43" s="2"/>
      <c r="F43" s="5"/>
    </row>
    <row r="44" spans="1:6" x14ac:dyDescent="0.25">
      <c r="A44" s="9">
        <v>6</v>
      </c>
      <c r="B44" s="13" t="s">
        <v>49</v>
      </c>
      <c r="C44" s="8"/>
      <c r="D44" s="2"/>
      <c r="E44" s="2"/>
      <c r="F44" s="2"/>
    </row>
    <row r="45" spans="1:6" x14ac:dyDescent="0.25">
      <c r="A45" s="28">
        <v>6.1</v>
      </c>
      <c r="B45" s="29" t="s">
        <v>50</v>
      </c>
      <c r="C45" s="8"/>
      <c r="D45" s="2"/>
      <c r="E45" s="2"/>
      <c r="F45" s="2"/>
    </row>
    <row r="46" spans="1:6" ht="15.75" x14ac:dyDescent="0.25">
      <c r="A46" s="10" t="s">
        <v>51</v>
      </c>
      <c r="B46" s="8" t="s">
        <v>52</v>
      </c>
      <c r="C46" s="8" t="s">
        <v>53</v>
      </c>
      <c r="D46" s="25">
        <v>12.1</v>
      </c>
      <c r="E46" s="30"/>
      <c r="F46" s="11">
        <f>D46*E46</f>
        <v>0</v>
      </c>
    </row>
    <row r="47" spans="1:6" ht="15.75" x14ac:dyDescent="0.25">
      <c r="A47" s="10" t="s">
        <v>54</v>
      </c>
      <c r="B47" s="8" t="s">
        <v>55</v>
      </c>
      <c r="C47" s="8" t="s">
        <v>53</v>
      </c>
      <c r="D47" s="25">
        <v>200.88</v>
      </c>
      <c r="E47" s="30"/>
      <c r="F47" s="11">
        <f>D47*E47</f>
        <v>0</v>
      </c>
    </row>
    <row r="48" spans="1:6" ht="15.75" x14ac:dyDescent="0.25">
      <c r="A48" s="28">
        <v>6.2</v>
      </c>
      <c r="B48" s="29" t="s">
        <v>56</v>
      </c>
      <c r="C48" s="8" t="s">
        <v>53</v>
      </c>
      <c r="D48" s="25">
        <v>19.239999999999998</v>
      </c>
      <c r="E48" s="30"/>
      <c r="F48" s="11">
        <f>D48*E48</f>
        <v>0</v>
      </c>
    </row>
    <row r="49" spans="1:6" x14ac:dyDescent="0.25">
      <c r="A49" s="28">
        <v>6.3</v>
      </c>
      <c r="B49" s="29" t="s">
        <v>57</v>
      </c>
      <c r="C49" s="8"/>
      <c r="D49" s="2"/>
      <c r="E49" s="2"/>
      <c r="F49" s="2"/>
    </row>
    <row r="50" spans="1:6" ht="15.75" x14ac:dyDescent="0.25">
      <c r="A50" s="10" t="s">
        <v>58</v>
      </c>
      <c r="B50" s="8" t="s">
        <v>59</v>
      </c>
      <c r="C50" s="8" t="s">
        <v>53</v>
      </c>
      <c r="D50" s="2">
        <v>130.47999999999999</v>
      </c>
      <c r="E50" s="5"/>
      <c r="F50" s="5">
        <f>D50*E50</f>
        <v>0</v>
      </c>
    </row>
    <row r="51" spans="1:6" x14ac:dyDescent="0.25">
      <c r="A51" s="10" t="s">
        <v>60</v>
      </c>
      <c r="B51" s="8" t="s">
        <v>143</v>
      </c>
      <c r="C51" s="8" t="s">
        <v>97</v>
      </c>
      <c r="D51" s="2" t="s">
        <v>97</v>
      </c>
      <c r="E51" s="5"/>
      <c r="F51" s="5">
        <f>E51</f>
        <v>0</v>
      </c>
    </row>
    <row r="52" spans="1:6" ht="15.75" x14ac:dyDescent="0.25">
      <c r="A52" s="10" t="s">
        <v>142</v>
      </c>
      <c r="B52" s="8" t="s">
        <v>61</v>
      </c>
      <c r="C52" s="8" t="s">
        <v>53</v>
      </c>
      <c r="D52" s="2" t="s">
        <v>62</v>
      </c>
      <c r="E52" s="11"/>
      <c r="F52" s="5">
        <f>E52</f>
        <v>0</v>
      </c>
    </row>
    <row r="53" spans="1:6" x14ac:dyDescent="0.25">
      <c r="A53" s="2"/>
      <c r="B53" s="13" t="s">
        <v>63</v>
      </c>
      <c r="C53" s="14"/>
      <c r="D53" s="14"/>
      <c r="E53" s="14"/>
      <c r="F53" s="22">
        <f>F46+F47+F48+F50+F52+F51</f>
        <v>0</v>
      </c>
    </row>
    <row r="54" spans="1:6" x14ac:dyDescent="0.25">
      <c r="A54" s="2"/>
      <c r="B54" s="2"/>
      <c r="C54" s="2"/>
      <c r="D54" s="2"/>
      <c r="E54" s="2"/>
      <c r="F54" s="2"/>
    </row>
    <row r="55" spans="1:6" x14ac:dyDescent="0.25">
      <c r="A55" s="9">
        <v>7</v>
      </c>
      <c r="B55" s="9" t="s">
        <v>64</v>
      </c>
      <c r="C55" s="2"/>
      <c r="D55" s="2"/>
      <c r="E55" s="2"/>
      <c r="F55" s="2"/>
    </row>
    <row r="56" spans="1:6" ht="15.75" x14ac:dyDescent="0.25">
      <c r="A56" s="10">
        <v>7.1</v>
      </c>
      <c r="B56" s="25" t="s">
        <v>65</v>
      </c>
      <c r="C56" s="8" t="s">
        <v>53</v>
      </c>
      <c r="D56" s="25">
        <v>26</v>
      </c>
      <c r="E56" s="27"/>
      <c r="F56" s="11">
        <f>E56*D56</f>
        <v>0</v>
      </c>
    </row>
    <row r="57" spans="1:6" ht="15.75" x14ac:dyDescent="0.25">
      <c r="A57" s="10" t="s">
        <v>66</v>
      </c>
      <c r="B57" s="25" t="s">
        <v>67</v>
      </c>
      <c r="C57" s="8" t="s">
        <v>53</v>
      </c>
      <c r="D57" s="25">
        <v>24.8</v>
      </c>
      <c r="E57" s="31"/>
      <c r="F57" s="11">
        <f>D57*E57</f>
        <v>0</v>
      </c>
    </row>
    <row r="58" spans="1:6" x14ac:dyDescent="0.25">
      <c r="A58" s="2"/>
      <c r="B58" s="13" t="s">
        <v>68</v>
      </c>
      <c r="C58" s="14"/>
      <c r="D58" s="14"/>
      <c r="E58" s="14"/>
      <c r="F58" s="22">
        <f>F56+F57</f>
        <v>0</v>
      </c>
    </row>
    <row r="59" spans="1:6" x14ac:dyDescent="0.25">
      <c r="A59" s="1" t="s">
        <v>2</v>
      </c>
      <c r="B59" s="1" t="s">
        <v>3</v>
      </c>
      <c r="C59" s="1" t="s">
        <v>4</v>
      </c>
      <c r="D59" s="1" t="s">
        <v>5</v>
      </c>
      <c r="E59" s="1"/>
      <c r="F59" s="1"/>
    </row>
    <row r="60" spans="1:6" x14ac:dyDescent="0.25">
      <c r="A60" s="9">
        <v>8</v>
      </c>
      <c r="B60" s="9" t="s">
        <v>69</v>
      </c>
      <c r="C60" s="8"/>
      <c r="D60" s="8"/>
      <c r="E60" s="2"/>
      <c r="F60" s="2"/>
    </row>
    <row r="61" spans="1:6" x14ac:dyDescent="0.25">
      <c r="A61" s="28" t="s">
        <v>70</v>
      </c>
      <c r="B61" s="29" t="s">
        <v>71</v>
      </c>
      <c r="C61" s="8"/>
      <c r="D61" s="8"/>
      <c r="E61" s="2"/>
      <c r="F61" s="2"/>
    </row>
    <row r="62" spans="1:6" ht="39" x14ac:dyDescent="0.25">
      <c r="A62" s="10" t="s">
        <v>72</v>
      </c>
      <c r="B62" s="12" t="s">
        <v>141</v>
      </c>
      <c r="C62" s="8" t="s">
        <v>73</v>
      </c>
      <c r="D62" s="19">
        <v>18</v>
      </c>
      <c r="E62" s="5"/>
      <c r="F62" s="5">
        <f>D62*E62</f>
        <v>0</v>
      </c>
    </row>
    <row r="63" spans="1:6" x14ac:dyDescent="0.25">
      <c r="A63" s="10" t="s">
        <v>74</v>
      </c>
      <c r="B63" s="8" t="s">
        <v>75</v>
      </c>
      <c r="C63" s="8" t="s">
        <v>12</v>
      </c>
      <c r="D63" s="19">
        <v>1</v>
      </c>
      <c r="E63" s="5"/>
      <c r="F63" s="5">
        <f>E63*D63</f>
        <v>0</v>
      </c>
    </row>
    <row r="64" spans="1:6" ht="26.25" x14ac:dyDescent="0.25">
      <c r="A64" s="10" t="s">
        <v>74</v>
      </c>
      <c r="B64" s="12" t="s">
        <v>140</v>
      </c>
      <c r="C64" s="8" t="s">
        <v>139</v>
      </c>
      <c r="D64" s="19">
        <v>18</v>
      </c>
      <c r="E64" s="5"/>
      <c r="F64" s="5">
        <f>D64*E64</f>
        <v>0</v>
      </c>
    </row>
    <row r="65" spans="1:6" x14ac:dyDescent="0.25">
      <c r="A65" s="10" t="s">
        <v>76</v>
      </c>
      <c r="B65" s="8" t="s">
        <v>77</v>
      </c>
      <c r="C65" s="8" t="s">
        <v>12</v>
      </c>
      <c r="D65" s="19">
        <v>1</v>
      </c>
      <c r="E65" s="5"/>
      <c r="F65" s="5">
        <f>D65*E65</f>
        <v>0</v>
      </c>
    </row>
    <row r="66" spans="1:6" x14ac:dyDescent="0.25">
      <c r="A66" s="10" t="s">
        <v>136</v>
      </c>
      <c r="B66" s="8" t="s">
        <v>135</v>
      </c>
      <c r="C66" s="8" t="s">
        <v>12</v>
      </c>
      <c r="D66" s="19">
        <v>1</v>
      </c>
      <c r="E66" s="5"/>
      <c r="F66" s="5">
        <f>E66</f>
        <v>0</v>
      </c>
    </row>
    <row r="67" spans="1:6" ht="26.25" x14ac:dyDescent="0.25">
      <c r="A67" s="10" t="s">
        <v>137</v>
      </c>
      <c r="B67" s="12" t="s">
        <v>138</v>
      </c>
      <c r="C67" s="8" t="s">
        <v>139</v>
      </c>
      <c r="D67" s="19">
        <v>60</v>
      </c>
      <c r="E67" s="5"/>
      <c r="F67" s="5">
        <f>D67*E67</f>
        <v>0</v>
      </c>
    </row>
    <row r="68" spans="1:6" x14ac:dyDescent="0.25">
      <c r="A68" s="28" t="s">
        <v>78</v>
      </c>
      <c r="B68" s="32" t="s">
        <v>79</v>
      </c>
      <c r="C68" s="32"/>
      <c r="D68" s="32"/>
      <c r="E68" s="5"/>
      <c r="F68" s="5"/>
    </row>
    <row r="69" spans="1:6" ht="26.25" x14ac:dyDescent="0.25">
      <c r="A69" s="10" t="s">
        <v>80</v>
      </c>
      <c r="B69" s="12" t="s">
        <v>81</v>
      </c>
      <c r="C69" s="8" t="s">
        <v>45</v>
      </c>
      <c r="D69" s="19">
        <v>5</v>
      </c>
      <c r="E69" s="5"/>
      <c r="F69" s="5">
        <f>D69*E69</f>
        <v>0</v>
      </c>
    </row>
    <row r="70" spans="1:6" x14ac:dyDescent="0.25">
      <c r="A70" s="28" t="s">
        <v>82</v>
      </c>
      <c r="B70" s="29" t="s">
        <v>83</v>
      </c>
      <c r="C70" s="8"/>
      <c r="D70" s="8"/>
      <c r="E70" s="5"/>
      <c r="F70" s="5"/>
    </row>
    <row r="71" spans="1:6" x14ac:dyDescent="0.25">
      <c r="A71" s="10" t="s">
        <v>84</v>
      </c>
      <c r="B71" s="8" t="s">
        <v>85</v>
      </c>
      <c r="C71" s="2" t="s">
        <v>45</v>
      </c>
      <c r="D71" s="19">
        <v>5</v>
      </c>
      <c r="E71" s="5"/>
      <c r="F71" s="5">
        <f>E71*D71</f>
        <v>0</v>
      </c>
    </row>
    <row r="72" spans="1:6" x14ac:dyDescent="0.25">
      <c r="A72" s="2"/>
      <c r="B72" s="13" t="s">
        <v>86</v>
      </c>
      <c r="C72" s="14"/>
      <c r="D72" s="14"/>
      <c r="E72" s="15"/>
      <c r="F72" s="16">
        <f>F62+F63+F64+F65+F69+F71+F66+F67</f>
        <v>0</v>
      </c>
    </row>
    <row r="73" spans="1:6" x14ac:dyDescent="0.25">
      <c r="A73" s="2"/>
      <c r="B73" s="2"/>
      <c r="C73" s="2"/>
      <c r="D73" s="2"/>
      <c r="E73" s="2"/>
      <c r="F73" s="2"/>
    </row>
    <row r="74" spans="1:6" x14ac:dyDescent="0.25">
      <c r="A74" s="9">
        <v>9</v>
      </c>
      <c r="B74" s="9" t="s">
        <v>87</v>
      </c>
      <c r="C74" s="2"/>
      <c r="D74" s="2"/>
      <c r="E74" s="2"/>
      <c r="F74" s="2"/>
    </row>
    <row r="75" spans="1:6" x14ac:dyDescent="0.25">
      <c r="A75" s="25">
        <v>9.1</v>
      </c>
      <c r="B75" s="25" t="s">
        <v>88</v>
      </c>
      <c r="C75" s="25" t="s">
        <v>45</v>
      </c>
      <c r="D75" s="25">
        <v>5</v>
      </c>
      <c r="E75" s="33"/>
      <c r="F75" s="11">
        <f>D75*E75</f>
        <v>0</v>
      </c>
    </row>
    <row r="76" spans="1:6" x14ac:dyDescent="0.25">
      <c r="A76" s="25"/>
      <c r="B76" s="13" t="s">
        <v>89</v>
      </c>
      <c r="C76" s="14"/>
      <c r="D76" s="14"/>
      <c r="E76" s="15"/>
      <c r="F76" s="16">
        <f>F75</f>
        <v>0</v>
      </c>
    </row>
    <row r="77" spans="1:6" x14ac:dyDescent="0.25">
      <c r="A77" s="25"/>
      <c r="B77" s="25"/>
      <c r="C77" s="25"/>
      <c r="D77" s="25"/>
      <c r="E77" s="25"/>
      <c r="F77" s="25"/>
    </row>
    <row r="78" spans="1:6" x14ac:dyDescent="0.25">
      <c r="A78" s="9">
        <v>10</v>
      </c>
      <c r="B78" s="9" t="s">
        <v>90</v>
      </c>
      <c r="C78" s="25"/>
      <c r="D78" s="25"/>
      <c r="E78" s="25"/>
      <c r="F78" s="25"/>
    </row>
    <row r="79" spans="1:6" x14ac:dyDescent="0.25">
      <c r="A79" s="10">
        <v>10.1</v>
      </c>
      <c r="B79" s="8" t="s">
        <v>91</v>
      </c>
      <c r="C79" s="25" t="s">
        <v>45</v>
      </c>
      <c r="D79" s="25">
        <v>2</v>
      </c>
      <c r="E79" s="11"/>
      <c r="F79" s="11">
        <f>D79*E79</f>
        <v>0</v>
      </c>
    </row>
    <row r="80" spans="1:6" x14ac:dyDescent="0.25">
      <c r="A80" s="10">
        <v>10.199999999999999</v>
      </c>
      <c r="B80" s="8" t="s">
        <v>92</v>
      </c>
      <c r="C80" s="25" t="s">
        <v>45</v>
      </c>
      <c r="D80" s="25">
        <v>8</v>
      </c>
      <c r="E80" s="11"/>
      <c r="F80" s="11">
        <f>D80*E80</f>
        <v>0</v>
      </c>
    </row>
    <row r="81" spans="1:6" x14ac:dyDescent="0.25">
      <c r="A81" s="10">
        <v>10.3</v>
      </c>
      <c r="B81" s="8" t="s">
        <v>133</v>
      </c>
      <c r="C81" s="25" t="s">
        <v>45</v>
      </c>
      <c r="D81" s="25" t="s">
        <v>134</v>
      </c>
      <c r="E81" s="11" t="s">
        <v>134</v>
      </c>
      <c r="F81" s="11"/>
    </row>
    <row r="82" spans="1:6" x14ac:dyDescent="0.25">
      <c r="A82" s="10">
        <v>10.4</v>
      </c>
      <c r="B82" s="8" t="s">
        <v>93</v>
      </c>
      <c r="C82" s="25" t="s">
        <v>62</v>
      </c>
      <c r="D82" s="25">
        <v>4</v>
      </c>
      <c r="E82" s="11"/>
      <c r="F82" s="11">
        <f>D82*E82</f>
        <v>0</v>
      </c>
    </row>
    <row r="83" spans="1:6" x14ac:dyDescent="0.25">
      <c r="A83" s="25"/>
      <c r="B83" s="13" t="s">
        <v>94</v>
      </c>
      <c r="C83" s="34"/>
      <c r="D83" s="34"/>
      <c r="E83" s="35"/>
      <c r="F83" s="35">
        <f>F79+F80+F82+F81</f>
        <v>0</v>
      </c>
    </row>
    <row r="84" spans="1:6" x14ac:dyDescent="0.25">
      <c r="A84" s="36"/>
      <c r="B84" s="37"/>
      <c r="C84" s="36"/>
      <c r="D84" s="36"/>
      <c r="E84" s="38"/>
      <c r="F84" s="38"/>
    </row>
    <row r="85" spans="1:6" x14ac:dyDescent="0.25">
      <c r="A85" s="39">
        <v>11</v>
      </c>
      <c r="B85" s="13" t="s">
        <v>95</v>
      </c>
      <c r="C85" s="36"/>
      <c r="D85" s="36"/>
      <c r="E85" s="38"/>
      <c r="F85" s="38"/>
    </row>
    <row r="86" spans="1:6" x14ac:dyDescent="0.25">
      <c r="A86" s="36">
        <v>11.1</v>
      </c>
      <c r="B86" s="40" t="s">
        <v>96</v>
      </c>
      <c r="C86" s="36" t="s">
        <v>97</v>
      </c>
      <c r="D86" s="36" t="s">
        <v>98</v>
      </c>
      <c r="E86" s="38"/>
      <c r="F86" s="38">
        <f>E86</f>
        <v>0</v>
      </c>
    </row>
    <row r="87" spans="1:6" ht="24.75" x14ac:dyDescent="0.25">
      <c r="A87" s="36">
        <v>11.2</v>
      </c>
      <c r="B87" s="41" t="s">
        <v>99</v>
      </c>
      <c r="C87" s="8" t="s">
        <v>53</v>
      </c>
      <c r="D87" s="36">
        <v>5.94</v>
      </c>
      <c r="E87" s="38"/>
      <c r="F87" s="38">
        <f>D87*E87</f>
        <v>0</v>
      </c>
    </row>
    <row r="88" spans="1:6" ht="26.25" x14ac:dyDescent="0.25">
      <c r="A88" s="36">
        <v>11.3</v>
      </c>
      <c r="B88" s="42" t="s">
        <v>100</v>
      </c>
      <c r="C88" s="8" t="s">
        <v>101</v>
      </c>
      <c r="D88" s="43">
        <v>1</v>
      </c>
      <c r="E88" s="44"/>
      <c r="F88" s="44">
        <f>E88*D88</f>
        <v>0</v>
      </c>
    </row>
    <row r="89" spans="1:6" ht="15.75" x14ac:dyDescent="0.25">
      <c r="A89" s="45">
        <v>11.4</v>
      </c>
      <c r="B89" s="46" t="s">
        <v>102</v>
      </c>
      <c r="C89" s="8" t="s">
        <v>53</v>
      </c>
      <c r="D89" s="43">
        <v>3.5</v>
      </c>
      <c r="E89" s="44"/>
      <c r="F89" s="44">
        <f>D89*E89</f>
        <v>0</v>
      </c>
    </row>
    <row r="90" spans="1:6" x14ac:dyDescent="0.25">
      <c r="A90" s="36"/>
      <c r="B90" s="13" t="s">
        <v>103</v>
      </c>
      <c r="C90" s="34"/>
      <c r="D90" s="34"/>
      <c r="E90" s="35"/>
      <c r="F90" s="35">
        <f>F86+F87+F89+F88</f>
        <v>0</v>
      </c>
    </row>
    <row r="91" spans="1:6" x14ac:dyDescent="0.25">
      <c r="A91" s="36"/>
      <c r="C91" s="47"/>
      <c r="D91" s="47"/>
      <c r="E91" s="47"/>
      <c r="F91" s="25"/>
    </row>
    <row r="92" spans="1:6" ht="15.75" x14ac:dyDescent="0.25">
      <c r="A92" s="25"/>
      <c r="B92" s="60" t="s">
        <v>104</v>
      </c>
      <c r="C92" s="60"/>
      <c r="D92" s="60"/>
      <c r="E92" s="60"/>
      <c r="F92" s="48">
        <f>F14+F20+F27+F36+F42+F53+F58+F72+F76+F83+F90</f>
        <v>0</v>
      </c>
    </row>
  </sheetData>
  <mergeCells count="4">
    <mergeCell ref="A3:F3"/>
    <mergeCell ref="A4:F4"/>
    <mergeCell ref="A5:F5"/>
    <mergeCell ref="B92:E9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2:H57"/>
  <sheetViews>
    <sheetView topLeftCell="A40" workbookViewId="0">
      <selection activeCell="H62" sqref="H62"/>
    </sheetView>
  </sheetViews>
  <sheetFormatPr baseColWidth="10" defaultRowHeight="15" x14ac:dyDescent="0.25"/>
  <cols>
    <col min="4" max="4" width="34.42578125" customWidth="1"/>
    <col min="8" max="8" width="16" customWidth="1"/>
  </cols>
  <sheetData>
    <row r="2" spans="3:8" ht="15.75" x14ac:dyDescent="0.25">
      <c r="C2" s="55" t="s">
        <v>0</v>
      </c>
      <c r="D2" s="55"/>
      <c r="E2" s="55"/>
      <c r="F2" s="55"/>
      <c r="G2" s="55"/>
      <c r="H2" s="55"/>
    </row>
    <row r="3" spans="3:8" ht="15.75" x14ac:dyDescent="0.25">
      <c r="C3" s="56" t="s">
        <v>106</v>
      </c>
      <c r="D3" s="56"/>
      <c r="E3" s="56"/>
      <c r="F3" s="56"/>
      <c r="G3" s="56"/>
      <c r="H3" s="56"/>
    </row>
    <row r="4" spans="3:8" ht="15.75" x14ac:dyDescent="0.25">
      <c r="C4" s="55" t="s">
        <v>147</v>
      </c>
      <c r="D4" s="55"/>
      <c r="E4" s="55"/>
      <c r="F4" s="55"/>
      <c r="G4" s="55"/>
      <c r="H4" s="55"/>
    </row>
    <row r="5" spans="3:8" x14ac:dyDescent="0.25">
      <c r="C5" s="8"/>
      <c r="D5" s="8"/>
      <c r="E5" s="8"/>
      <c r="F5" s="8"/>
      <c r="G5" s="8"/>
      <c r="H5" s="8"/>
    </row>
    <row r="6" spans="3:8" x14ac:dyDescent="0.25">
      <c r="C6" s="1" t="s">
        <v>2</v>
      </c>
      <c r="D6" s="1" t="s">
        <v>3</v>
      </c>
      <c r="E6" s="1" t="s">
        <v>4</v>
      </c>
      <c r="F6" s="1" t="s">
        <v>5</v>
      </c>
      <c r="G6" s="1" t="s">
        <v>6</v>
      </c>
      <c r="H6" s="1" t="s">
        <v>7</v>
      </c>
    </row>
    <row r="7" spans="3:8" x14ac:dyDescent="0.25">
      <c r="C7" s="2"/>
      <c r="D7" s="2"/>
      <c r="E7" s="2"/>
      <c r="F7" s="2"/>
      <c r="G7" s="2"/>
      <c r="H7" s="2"/>
    </row>
    <row r="8" spans="3:8" x14ac:dyDescent="0.25">
      <c r="C8" s="9">
        <v>1</v>
      </c>
      <c r="D8" s="9" t="s">
        <v>9</v>
      </c>
      <c r="E8" s="2"/>
      <c r="F8" s="2"/>
      <c r="G8" s="2"/>
      <c r="H8" s="2"/>
    </row>
    <row r="9" spans="3:8" x14ac:dyDescent="0.25">
      <c r="C9" s="10" t="s">
        <v>10</v>
      </c>
      <c r="D9" s="8" t="s">
        <v>107</v>
      </c>
      <c r="E9" s="8" t="s">
        <v>12</v>
      </c>
      <c r="F9" s="8" t="s">
        <v>98</v>
      </c>
      <c r="G9" s="11" t="s">
        <v>98</v>
      </c>
      <c r="H9" s="11"/>
    </row>
    <row r="10" spans="3:8" x14ac:dyDescent="0.25">
      <c r="C10" s="10">
        <v>1.2</v>
      </c>
      <c r="D10" s="8" t="s">
        <v>18</v>
      </c>
      <c r="E10" s="8" t="s">
        <v>12</v>
      </c>
      <c r="F10" s="8">
        <v>1</v>
      </c>
      <c r="G10" s="11"/>
      <c r="H10" s="11"/>
    </row>
    <row r="11" spans="3:8" x14ac:dyDescent="0.25">
      <c r="C11" s="2"/>
      <c r="D11" s="13" t="s">
        <v>19</v>
      </c>
      <c r="E11" s="14"/>
      <c r="F11" s="14"/>
      <c r="G11" s="15"/>
      <c r="H11" s="16">
        <f>H10+H9</f>
        <v>0</v>
      </c>
    </row>
    <row r="12" spans="3:8" x14ac:dyDescent="0.25">
      <c r="C12" s="2"/>
      <c r="D12" s="2"/>
      <c r="E12" s="2"/>
      <c r="F12" s="2"/>
      <c r="G12" s="2"/>
      <c r="H12" s="2"/>
    </row>
    <row r="13" spans="3:8" x14ac:dyDescent="0.25">
      <c r="C13" s="9">
        <v>2</v>
      </c>
      <c r="D13" s="17" t="s">
        <v>20</v>
      </c>
      <c r="E13" s="18"/>
      <c r="F13" s="18"/>
      <c r="G13" s="18"/>
      <c r="H13" s="18"/>
    </row>
    <row r="14" spans="3:8" ht="15.75" x14ac:dyDescent="0.25">
      <c r="C14" s="10" t="s">
        <v>21</v>
      </c>
      <c r="D14" s="8" t="s">
        <v>108</v>
      </c>
      <c r="E14" s="8" t="s">
        <v>23</v>
      </c>
      <c r="F14" s="19">
        <v>43.1</v>
      </c>
      <c r="G14" s="20"/>
      <c r="H14" s="19">
        <f>F14*G14</f>
        <v>0</v>
      </c>
    </row>
    <row r="15" spans="3:8" ht="15.75" x14ac:dyDescent="0.25">
      <c r="C15" s="10">
        <v>2.2000000000000002</v>
      </c>
      <c r="D15" s="8" t="s">
        <v>109</v>
      </c>
      <c r="E15" s="8" t="s">
        <v>23</v>
      </c>
      <c r="F15" s="19">
        <v>2.75</v>
      </c>
      <c r="G15" s="20"/>
      <c r="H15" s="19">
        <f>F15*G15</f>
        <v>0</v>
      </c>
    </row>
    <row r="16" spans="3:8" x14ac:dyDescent="0.25">
      <c r="C16" s="10">
        <v>2.2999999999999998</v>
      </c>
      <c r="D16" s="8" t="s">
        <v>110</v>
      </c>
      <c r="E16" s="8" t="s">
        <v>12</v>
      </c>
      <c r="F16" s="19" t="s">
        <v>62</v>
      </c>
      <c r="G16" s="21"/>
      <c r="H16" s="19">
        <f>G16</f>
        <v>0</v>
      </c>
    </row>
    <row r="17" spans="3:8" ht="15.75" x14ac:dyDescent="0.25">
      <c r="C17" s="10">
        <v>2.4</v>
      </c>
      <c r="D17" s="8" t="s">
        <v>111</v>
      </c>
      <c r="E17" s="8" t="s">
        <v>23</v>
      </c>
      <c r="F17" s="19">
        <v>1.5</v>
      </c>
      <c r="G17" s="20"/>
      <c r="H17" s="19">
        <f>F17*G17</f>
        <v>0</v>
      </c>
    </row>
    <row r="18" spans="3:8" x14ac:dyDescent="0.25">
      <c r="C18" s="8"/>
      <c r="D18" s="13" t="s">
        <v>28</v>
      </c>
      <c r="E18" s="14"/>
      <c r="F18" s="14"/>
      <c r="G18" s="14"/>
      <c r="H18" s="22">
        <f>H14+H17+H15+H16</f>
        <v>0</v>
      </c>
    </row>
    <row r="19" spans="3:8" x14ac:dyDescent="0.25">
      <c r="C19" s="2"/>
      <c r="D19" s="2"/>
      <c r="E19" s="2"/>
      <c r="F19" s="2"/>
      <c r="G19" s="2"/>
      <c r="H19" s="2"/>
    </row>
    <row r="20" spans="3:8" x14ac:dyDescent="0.25">
      <c r="C20" s="9">
        <v>3</v>
      </c>
      <c r="D20" s="17" t="s">
        <v>29</v>
      </c>
      <c r="E20" s="2"/>
      <c r="F20" s="2"/>
      <c r="G20" s="2"/>
      <c r="H20" s="2"/>
    </row>
    <row r="21" spans="3:8" x14ac:dyDescent="0.25">
      <c r="C21" s="23">
        <v>3.1</v>
      </c>
      <c r="D21" s="24" t="s">
        <v>112</v>
      </c>
      <c r="E21" s="25" t="s">
        <v>30</v>
      </c>
      <c r="F21" s="26">
        <v>680</v>
      </c>
      <c r="G21" s="26"/>
      <c r="H21" s="11">
        <f>F21*G21</f>
        <v>0</v>
      </c>
    </row>
    <row r="22" spans="3:8" x14ac:dyDescent="0.25">
      <c r="C22" s="23">
        <v>3.2</v>
      </c>
      <c r="D22" s="25" t="s">
        <v>113</v>
      </c>
      <c r="E22" s="25" t="s">
        <v>30</v>
      </c>
      <c r="F22" s="26">
        <v>268.08</v>
      </c>
      <c r="G22" s="26"/>
      <c r="H22" s="11">
        <f t="shared" ref="H22:H24" si="0">F22*G22</f>
        <v>0</v>
      </c>
    </row>
    <row r="23" spans="3:8" ht="39" x14ac:dyDescent="0.25">
      <c r="C23" s="23">
        <v>3.4</v>
      </c>
      <c r="D23" s="24" t="s">
        <v>114</v>
      </c>
      <c r="E23" s="25" t="s">
        <v>30</v>
      </c>
      <c r="F23" s="26">
        <v>848.24</v>
      </c>
      <c r="G23" s="26"/>
      <c r="H23" s="11">
        <f t="shared" si="0"/>
        <v>0</v>
      </c>
    </row>
    <row r="24" spans="3:8" ht="24.75" x14ac:dyDescent="0.25">
      <c r="C24" s="23">
        <v>3.5</v>
      </c>
      <c r="D24" s="24" t="s">
        <v>115</v>
      </c>
      <c r="E24" s="25" t="s">
        <v>30</v>
      </c>
      <c r="F24" s="26">
        <v>498.5</v>
      </c>
      <c r="G24" s="26"/>
      <c r="H24" s="11">
        <f t="shared" si="0"/>
        <v>0</v>
      </c>
    </row>
    <row r="25" spans="3:8" x14ac:dyDescent="0.25">
      <c r="C25" s="2"/>
      <c r="D25" s="13" t="s">
        <v>34</v>
      </c>
      <c r="E25" s="14"/>
      <c r="F25" s="14"/>
      <c r="G25" s="14"/>
      <c r="H25" s="22">
        <f>H21+H22+H23+H24</f>
        <v>0</v>
      </c>
    </row>
    <row r="26" spans="3:8" x14ac:dyDescent="0.25">
      <c r="C26" s="2"/>
      <c r="D26" s="2"/>
      <c r="E26" s="2"/>
      <c r="F26" s="2"/>
      <c r="G26" s="2"/>
      <c r="H26" s="2"/>
    </row>
    <row r="27" spans="3:8" x14ac:dyDescent="0.25">
      <c r="C27" s="9">
        <v>4</v>
      </c>
      <c r="D27" s="9" t="s">
        <v>35</v>
      </c>
      <c r="E27" s="2"/>
      <c r="F27" s="2"/>
      <c r="G27" s="2"/>
      <c r="H27" s="2"/>
    </row>
    <row r="28" spans="3:8" ht="15.75" x14ac:dyDescent="0.25">
      <c r="C28" s="23">
        <v>4.0999999999999996</v>
      </c>
      <c r="D28" s="24" t="s">
        <v>116</v>
      </c>
      <c r="E28" s="8" t="s">
        <v>23</v>
      </c>
      <c r="F28" s="25">
        <v>1</v>
      </c>
      <c r="G28" s="11"/>
      <c r="H28" s="11">
        <f>F28*G28</f>
        <v>0</v>
      </c>
    </row>
    <row r="29" spans="3:8" ht="15.75" x14ac:dyDescent="0.25">
      <c r="C29" s="23">
        <v>4.2</v>
      </c>
      <c r="D29" s="25" t="s">
        <v>37</v>
      </c>
      <c r="E29" s="8" t="s">
        <v>23</v>
      </c>
      <c r="F29" s="25">
        <v>3.85</v>
      </c>
      <c r="G29" s="27"/>
      <c r="H29" s="11">
        <f>F29*G29</f>
        <v>0</v>
      </c>
    </row>
    <row r="30" spans="3:8" ht="15.75" x14ac:dyDescent="0.25">
      <c r="C30" s="23">
        <v>4.3</v>
      </c>
      <c r="D30" s="25" t="s">
        <v>38</v>
      </c>
      <c r="E30" s="8" t="s">
        <v>23</v>
      </c>
      <c r="F30" s="25">
        <v>0.5</v>
      </c>
      <c r="G30" s="27"/>
      <c r="H30" s="11">
        <f>F30*G30</f>
        <v>0</v>
      </c>
    </row>
    <row r="31" spans="3:8" ht="15.75" x14ac:dyDescent="0.25">
      <c r="C31" s="23">
        <v>4.4000000000000004</v>
      </c>
      <c r="D31" s="25" t="s">
        <v>39</v>
      </c>
      <c r="E31" s="8" t="s">
        <v>23</v>
      </c>
      <c r="F31" s="25">
        <v>2.85</v>
      </c>
      <c r="G31" s="27"/>
      <c r="H31" s="11">
        <f>F31*G31</f>
        <v>0</v>
      </c>
    </row>
    <row r="32" spans="3:8" ht="15.75" x14ac:dyDescent="0.25">
      <c r="C32" s="23">
        <v>4.5</v>
      </c>
      <c r="D32" s="25" t="s">
        <v>117</v>
      </c>
      <c r="E32" s="8" t="s">
        <v>23</v>
      </c>
      <c r="F32" s="25">
        <v>1.2</v>
      </c>
      <c r="G32" s="27"/>
      <c r="H32" s="11">
        <f>G32*F32</f>
        <v>0</v>
      </c>
    </row>
    <row r="33" spans="3:8" x14ac:dyDescent="0.25">
      <c r="C33" s="2"/>
      <c r="D33" s="13" t="s">
        <v>42</v>
      </c>
      <c r="E33" s="14"/>
      <c r="F33" s="14"/>
      <c r="G33" s="14"/>
      <c r="H33" s="22">
        <f>H28+H29+H30+H31+H32</f>
        <v>0</v>
      </c>
    </row>
    <row r="34" spans="3:8" x14ac:dyDescent="0.25">
      <c r="C34" s="2"/>
      <c r="D34" s="2"/>
      <c r="E34" s="2"/>
      <c r="F34" s="2"/>
      <c r="G34" s="2"/>
      <c r="H34" s="2"/>
    </row>
    <row r="35" spans="3:8" x14ac:dyDescent="0.25">
      <c r="C35" s="9">
        <v>5</v>
      </c>
      <c r="D35" s="9" t="s">
        <v>43</v>
      </c>
      <c r="E35" s="2"/>
      <c r="F35" s="2"/>
      <c r="G35" s="2"/>
      <c r="H35" s="5"/>
    </row>
    <row r="36" spans="3:8" x14ac:dyDescent="0.25">
      <c r="C36" s="23">
        <v>5.0999999999999996</v>
      </c>
      <c r="D36" s="8" t="s">
        <v>47</v>
      </c>
      <c r="E36" s="25" t="s">
        <v>45</v>
      </c>
      <c r="F36" s="2">
        <v>770</v>
      </c>
      <c r="G36" s="25"/>
      <c r="H36" s="11">
        <f>F36*G36</f>
        <v>0</v>
      </c>
    </row>
    <row r="37" spans="3:8" x14ac:dyDescent="0.25">
      <c r="C37" s="2"/>
      <c r="D37" s="13" t="s">
        <v>48</v>
      </c>
      <c r="E37" s="14"/>
      <c r="F37" s="14"/>
      <c r="G37" s="14"/>
      <c r="H37" s="22">
        <f>H36</f>
        <v>0</v>
      </c>
    </row>
    <row r="38" spans="3:8" x14ac:dyDescent="0.25">
      <c r="C38" s="2"/>
      <c r="D38" s="2"/>
      <c r="E38" s="2"/>
      <c r="F38" s="2"/>
      <c r="G38" s="2"/>
      <c r="H38" s="5"/>
    </row>
    <row r="39" spans="3:8" x14ac:dyDescent="0.25">
      <c r="C39" s="9">
        <v>6</v>
      </c>
      <c r="D39" s="13" t="s">
        <v>49</v>
      </c>
      <c r="E39" s="8"/>
      <c r="F39" s="2"/>
      <c r="G39" s="2"/>
      <c r="H39" s="2"/>
    </row>
    <row r="40" spans="3:8" x14ac:dyDescent="0.25">
      <c r="C40" s="28">
        <v>6.1</v>
      </c>
      <c r="D40" s="29" t="s">
        <v>118</v>
      </c>
      <c r="E40" s="8"/>
      <c r="F40" s="2"/>
      <c r="G40" s="2"/>
      <c r="H40" s="2"/>
    </row>
    <row r="41" spans="3:8" ht="15.75" x14ac:dyDescent="0.25">
      <c r="C41" s="28" t="s">
        <v>51</v>
      </c>
      <c r="D41" s="29" t="s">
        <v>119</v>
      </c>
      <c r="E41" s="8" t="s">
        <v>53</v>
      </c>
      <c r="F41" s="25">
        <v>58.25</v>
      </c>
      <c r="G41" s="25"/>
      <c r="H41" s="11">
        <f>F41*G41</f>
        <v>0</v>
      </c>
    </row>
    <row r="42" spans="3:8" x14ac:dyDescent="0.25">
      <c r="C42" s="28">
        <v>6.2</v>
      </c>
      <c r="D42" s="29" t="s">
        <v>57</v>
      </c>
      <c r="E42" s="8"/>
      <c r="F42" s="2"/>
      <c r="G42" s="2"/>
      <c r="H42" s="2"/>
    </row>
    <row r="43" spans="3:8" ht="15.75" x14ac:dyDescent="0.25">
      <c r="C43" s="10" t="s">
        <v>120</v>
      </c>
      <c r="D43" s="12" t="s">
        <v>144</v>
      </c>
      <c r="E43" s="8" t="s">
        <v>53</v>
      </c>
      <c r="F43" s="2">
        <v>8</v>
      </c>
      <c r="G43" s="5"/>
      <c r="H43" s="5">
        <f>F43*G43</f>
        <v>0</v>
      </c>
    </row>
    <row r="44" spans="3:8" x14ac:dyDescent="0.25">
      <c r="C44" s="10" t="s">
        <v>121</v>
      </c>
      <c r="D44" s="8" t="s">
        <v>122</v>
      </c>
      <c r="E44" s="2" t="s">
        <v>62</v>
      </c>
      <c r="F44" s="2" t="s">
        <v>62</v>
      </c>
      <c r="G44" s="11"/>
      <c r="H44" s="5">
        <f>G44</f>
        <v>0</v>
      </c>
    </row>
    <row r="45" spans="3:8" x14ac:dyDescent="0.25">
      <c r="C45" s="2"/>
      <c r="D45" s="13" t="s">
        <v>63</v>
      </c>
      <c r="E45" s="14"/>
      <c r="F45" s="14"/>
      <c r="G45" s="14"/>
      <c r="H45" s="22">
        <f>H41+H43+H44</f>
        <v>0</v>
      </c>
    </row>
    <row r="46" spans="3:8" x14ac:dyDescent="0.25">
      <c r="C46" s="2"/>
      <c r="D46" s="2"/>
      <c r="E46" s="2"/>
      <c r="F46" s="2"/>
      <c r="G46" s="2"/>
      <c r="H46" s="2"/>
    </row>
    <row r="47" spans="3:8" x14ac:dyDescent="0.25">
      <c r="C47" s="9">
        <v>7</v>
      </c>
      <c r="D47" s="9" t="s">
        <v>123</v>
      </c>
      <c r="E47" s="2"/>
      <c r="F47" s="2"/>
      <c r="G47" s="2"/>
      <c r="H47" s="2"/>
    </row>
    <row r="48" spans="3:8" x14ac:dyDescent="0.25">
      <c r="C48" s="10">
        <v>7.1</v>
      </c>
      <c r="D48" s="25" t="s">
        <v>124</v>
      </c>
      <c r="E48" s="8" t="s">
        <v>97</v>
      </c>
      <c r="F48" s="25" t="s">
        <v>98</v>
      </c>
      <c r="G48" s="27"/>
      <c r="H48" s="11">
        <f>G48</f>
        <v>0</v>
      </c>
    </row>
    <row r="49" spans="3:8" x14ac:dyDescent="0.25">
      <c r="C49" s="10">
        <v>7.2</v>
      </c>
      <c r="D49" s="25" t="s">
        <v>125</v>
      </c>
      <c r="E49" s="8" t="s">
        <v>126</v>
      </c>
      <c r="F49" s="25">
        <v>1</v>
      </c>
      <c r="G49" s="27"/>
      <c r="H49" s="11">
        <f>F49*G49</f>
        <v>0</v>
      </c>
    </row>
    <row r="50" spans="3:8" x14ac:dyDescent="0.25">
      <c r="C50" s="2"/>
      <c r="D50" s="13" t="s">
        <v>127</v>
      </c>
      <c r="E50" s="14"/>
      <c r="F50" s="14"/>
      <c r="G50" s="14"/>
      <c r="H50" s="22">
        <f>H48+H49</f>
        <v>0</v>
      </c>
    </row>
    <row r="51" spans="3:8" x14ac:dyDescent="0.25">
      <c r="C51" s="1" t="s">
        <v>2</v>
      </c>
      <c r="D51" s="1" t="s">
        <v>3</v>
      </c>
      <c r="E51" s="1" t="s">
        <v>4</v>
      </c>
      <c r="F51" s="1" t="s">
        <v>5</v>
      </c>
      <c r="G51" s="1"/>
      <c r="H51" s="1"/>
    </row>
    <row r="52" spans="3:8" x14ac:dyDescent="0.25">
      <c r="C52" s="9">
        <v>8</v>
      </c>
      <c r="D52" s="9" t="s">
        <v>90</v>
      </c>
      <c r="E52" s="8"/>
      <c r="F52" s="8"/>
      <c r="G52" s="2"/>
      <c r="H52" s="2"/>
    </row>
    <row r="53" spans="3:8" x14ac:dyDescent="0.25">
      <c r="C53" s="49">
        <v>8.1</v>
      </c>
      <c r="D53" s="50" t="s">
        <v>145</v>
      </c>
      <c r="E53" s="50" t="s">
        <v>45</v>
      </c>
      <c r="F53" s="50">
        <v>1</v>
      </c>
      <c r="G53" s="51"/>
      <c r="H53" s="52">
        <f>G53*F53</f>
        <v>0</v>
      </c>
    </row>
    <row r="54" spans="3:8" x14ac:dyDescent="0.25">
      <c r="C54" s="49">
        <v>8.1999999999999993</v>
      </c>
      <c r="D54" s="50" t="s">
        <v>128</v>
      </c>
      <c r="E54" s="50" t="s">
        <v>45</v>
      </c>
      <c r="F54" s="53">
        <v>1</v>
      </c>
      <c r="G54" s="51"/>
      <c r="H54" s="51">
        <f>F54*G54</f>
        <v>0</v>
      </c>
    </row>
    <row r="55" spans="3:8" x14ac:dyDescent="0.25">
      <c r="C55" s="2"/>
      <c r="D55" s="13" t="s">
        <v>129</v>
      </c>
      <c r="E55" s="14"/>
      <c r="F55" s="14"/>
      <c r="G55" s="14"/>
      <c r="H55" s="22">
        <f>H53+H54</f>
        <v>0</v>
      </c>
    </row>
    <row r="56" spans="3:8" x14ac:dyDescent="0.25">
      <c r="C56" s="10"/>
      <c r="D56" s="8"/>
      <c r="E56" s="8"/>
      <c r="F56" s="19"/>
      <c r="G56" s="5"/>
      <c r="H56" s="5"/>
    </row>
    <row r="57" spans="3:8" ht="15.75" x14ac:dyDescent="0.25">
      <c r="C57" s="25"/>
      <c r="D57" s="60" t="s">
        <v>130</v>
      </c>
      <c r="E57" s="60"/>
      <c r="F57" s="60"/>
      <c r="G57" s="60"/>
      <c r="H57" s="48">
        <f>H11+H18+H25+H33+H37+H45+H50+H55</f>
        <v>0</v>
      </c>
    </row>
  </sheetData>
  <mergeCells count="4">
    <mergeCell ref="C2:H2"/>
    <mergeCell ref="C3:H3"/>
    <mergeCell ref="C4:H4"/>
    <mergeCell ref="D57:G5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Tableau recapitulatif</vt:lpstr>
      <vt:lpstr>Construction bloc sanitaire</vt:lpstr>
      <vt:lpstr>Construction reservoir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Robson</dc:creator>
  <cp:lastModifiedBy>Mairie Jacmel</cp:lastModifiedBy>
  <dcterms:created xsi:type="dcterms:W3CDTF">2023-08-02T03:31:41Z</dcterms:created>
  <dcterms:modified xsi:type="dcterms:W3CDTF">2023-09-05T18:05:25Z</dcterms:modified>
</cp:coreProperties>
</file>